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ОБЩЕЕ" sheetId="1" r:id="rId1"/>
    <sheet name="безнал 09-12.11" sheetId="2" r:id="rId2"/>
    <sheet name="безнал 01-08.12" sheetId="3" r:id="rId3"/>
    <sheet name="нал 09-12.11" sheetId="4" r:id="rId4"/>
    <sheet name="нал 01-08.12" sheetId="5" r:id="rId5"/>
    <sheet name="мат помощь 09.11" sheetId="6" r:id="rId6"/>
    <sheet name="мат помощь 10.11" sheetId="7" r:id="rId7"/>
    <sheet name="мат помощь 11.11" sheetId="8" r:id="rId8"/>
    <sheet name="мат помощь 12.11" sheetId="9" r:id="rId9"/>
    <sheet name="мат помощь 01.12" sheetId="10" r:id="rId10"/>
    <sheet name="мат помощь 02.12" sheetId="11" r:id="rId11"/>
    <sheet name="мат помощь 03.12" sheetId="12" r:id="rId12"/>
    <sheet name="мат помощь 04.12" sheetId="13" r:id="rId13"/>
    <sheet name="мат помощь премия" sheetId="14" r:id="rId14"/>
    <sheet name="мат помощь 05-08.12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Молев</author>
  </authors>
  <commentList>
    <comment ref="F14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3440 - доплата за кураторство
4600 - возврат за интернет
50000 - возврат Давыдов</t>
        </r>
      </text>
    </comment>
    <comment ref="C1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С января новая ставка</t>
        </r>
      </text>
    </comment>
    <comment ref="F19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19750 - доплаиа Наумов
40000 - возврат Давыдов</t>
        </r>
      </text>
    </comment>
  </commentList>
</comments>
</file>

<file path=xl/comments11.xml><?xml version="1.0" encoding="utf-8"?>
<comments xmlns="http://schemas.openxmlformats.org/spreadsheetml/2006/main">
  <authors>
    <author>Молев</author>
  </authors>
  <commentList>
    <comment ref="F17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3440 - доплата за кураторство
4600 - возврат за интернет
50000 - возврат Давыдов</t>
        </r>
      </text>
    </comment>
    <comment ref="C21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С января новая ставка</t>
        </r>
      </text>
    </comment>
  </commentList>
</comments>
</file>

<file path=xl/comments12.xml><?xml version="1.0" encoding="utf-8"?>
<comments xmlns="http://schemas.openxmlformats.org/spreadsheetml/2006/main">
  <authors>
    <author>Молев</author>
    <author>шандалов2</author>
  </authors>
  <commentList>
    <comment ref="F53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3440 - доплата за кураторство
4600 - возврат за интернет
50000 - возврат Давыдов</t>
        </r>
      </text>
    </comment>
    <comment ref="C57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С января новая ставка</t>
        </r>
      </text>
    </comment>
    <comment ref="F60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19750 - доплаиа Наумов
40000 - возврат Давыдов</t>
        </r>
      </text>
    </comment>
    <comment ref="F18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3440 - доплата за кураторство
4600 - возврат за интернет
50000 - возврат Давыдов</t>
        </r>
      </text>
    </comment>
    <comment ref="C22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С января новая ставка</t>
        </r>
      </text>
    </comment>
    <comment ref="F30" authorId="1">
      <text>
        <r>
          <rPr>
            <b/>
            <sz val="8"/>
            <rFont val="Tahoma"/>
            <family val="0"/>
          </rPr>
          <t>Коноркина:</t>
        </r>
        <r>
          <rPr>
            <sz val="8"/>
            <rFont val="Tahoma"/>
            <family val="0"/>
          </rPr>
          <t xml:space="preserve">
Отдать препод.общесвознания 9 000р.
</t>
        </r>
      </text>
    </comment>
  </commentList>
</comments>
</file>

<file path=xl/comments13.xml><?xml version="1.0" encoding="utf-8"?>
<comments xmlns="http://schemas.openxmlformats.org/spreadsheetml/2006/main">
  <authors>
    <author>Молев</author>
    <author>шандалов2</author>
  </authors>
  <commentList>
    <comment ref="F18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3440 - доплата за кураторство
4600 - возврат за интернет
50000 - возврат Давыдов</t>
        </r>
      </text>
    </comment>
    <comment ref="C22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С января новая ставка</t>
        </r>
      </text>
    </comment>
    <comment ref="F30" authorId="1">
      <text>
        <r>
          <rPr>
            <b/>
            <sz val="8"/>
            <rFont val="Tahoma"/>
            <family val="0"/>
          </rPr>
          <t>Коноркина:</t>
        </r>
        <r>
          <rPr>
            <sz val="8"/>
            <rFont val="Tahoma"/>
            <family val="0"/>
          </rPr>
          <t xml:space="preserve">
Отдать препод.общесвознания 9 000р.
</t>
        </r>
      </text>
    </comment>
    <comment ref="F62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3440 - доплата за кураторство
4600 - возврат за интернет
50000 - возврат Давыдов</t>
        </r>
      </text>
    </comment>
    <comment ref="C6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С января новая ставка</t>
        </r>
      </text>
    </comment>
    <comment ref="F75" authorId="1">
      <text>
        <r>
          <rPr>
            <b/>
            <sz val="8"/>
            <rFont val="Tahoma"/>
            <family val="0"/>
          </rPr>
          <t>Коноркина:</t>
        </r>
        <r>
          <rPr>
            <sz val="8"/>
            <rFont val="Tahoma"/>
            <family val="0"/>
          </rPr>
          <t xml:space="preserve">
Отдать препод.общесвознания 9 000р.
</t>
        </r>
      </text>
    </comment>
  </commentList>
</comments>
</file>

<file path=xl/comments15.xml><?xml version="1.0" encoding="utf-8"?>
<comments xmlns="http://schemas.openxmlformats.org/spreadsheetml/2006/main">
  <authors>
    <author>Учительская №1</author>
    <author>Учительская 2</author>
    <author>Лена</author>
  </authors>
  <commentList>
    <comment ref="E14" authorId="0">
      <text>
        <r>
          <rPr>
            <b/>
            <sz val="8"/>
            <rFont val="Tahoma"/>
            <family val="0"/>
          </rPr>
          <t>Учительская №1:</t>
        </r>
        <r>
          <rPr>
            <sz val="8"/>
            <rFont val="Tahoma"/>
            <family val="0"/>
          </rPr>
          <t xml:space="preserve">
(29500-11079)+29500*4
+Рудакову 130 р.
</t>
        </r>
      </text>
    </comment>
    <comment ref="F22" authorId="1">
      <text>
        <r>
          <rPr>
            <b/>
            <sz val="8"/>
            <rFont val="Tahoma"/>
            <family val="0"/>
          </rPr>
          <t>Учительская 2:</t>
        </r>
        <r>
          <rPr>
            <sz val="8"/>
            <rFont val="Tahoma"/>
            <family val="0"/>
          </rPr>
          <t xml:space="preserve">
Отдать Терехову 500р.</t>
        </r>
      </text>
    </comment>
    <comment ref="F25" authorId="0">
      <text>
        <r>
          <rPr>
            <b/>
            <sz val="8"/>
            <rFont val="Tahoma"/>
            <family val="0"/>
          </rPr>
          <t>Учительская №1:</t>
        </r>
        <r>
          <rPr>
            <sz val="8"/>
            <rFont val="Tahoma"/>
            <family val="0"/>
          </rPr>
          <t xml:space="preserve">
За Моралеса 36450=9650*3+3750*2
</t>
        </r>
      </text>
    </comment>
    <comment ref="F38" authorId="0">
      <text>
        <r>
          <rPr>
            <b/>
            <sz val="8"/>
            <rFont val="Tahoma"/>
            <family val="0"/>
          </rPr>
          <t>Учительская №1:</t>
        </r>
        <r>
          <rPr>
            <sz val="8"/>
            <rFont val="Tahoma"/>
            <family val="0"/>
          </rPr>
          <t xml:space="preserve">
За Моралеса 36450+3000
+поездка 40000</t>
        </r>
      </text>
    </comment>
    <comment ref="F45" authorId="1">
      <text>
        <r>
          <rPr>
            <b/>
            <sz val="8"/>
            <rFont val="Tahoma"/>
            <family val="0"/>
          </rPr>
          <t>Учительская 2:</t>
        </r>
        <r>
          <rPr>
            <sz val="8"/>
            <rFont val="Tahoma"/>
            <family val="0"/>
          </rPr>
          <t xml:space="preserve">
+11 300 (с НДФЛ)*3мес-за Драгана</t>
        </r>
      </text>
    </comment>
    <comment ref="F53" authorId="2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=(9657-8838) +(2444+9657)*3+41800
</t>
        </r>
      </text>
    </comment>
  </commentList>
</comments>
</file>

<file path=xl/comments6.xml><?xml version="1.0" encoding="utf-8"?>
<comments xmlns="http://schemas.openxmlformats.org/spreadsheetml/2006/main">
  <authors>
    <author>Молев</author>
  </authors>
  <commentList>
    <comment ref="F14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3440 - доплата за кураторство
4600 - возврат за интернет
50000 - возврат Давыдов</t>
        </r>
      </text>
    </comment>
    <comment ref="C1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С января новая ставка</t>
        </r>
      </text>
    </comment>
    <comment ref="F19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19750 - доплаиа Наумов
40000 - возврат Давыдов</t>
        </r>
      </text>
    </comment>
  </commentList>
</comments>
</file>

<file path=xl/comments7.xml><?xml version="1.0" encoding="utf-8"?>
<comments xmlns="http://schemas.openxmlformats.org/spreadsheetml/2006/main">
  <authors>
    <author>Молев</author>
  </authors>
  <commentList>
    <comment ref="F15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3440 - доплата за кураторство
4600 - возврат за интернет
50000 - возврат Давыдов</t>
        </r>
      </text>
    </comment>
    <comment ref="C19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С января новая ставка</t>
        </r>
      </text>
    </comment>
    <comment ref="F22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19750 - доплаиа Наумов
40000 - возврат Давыдов</t>
        </r>
      </text>
    </comment>
  </commentList>
</comments>
</file>

<file path=xl/comments8.xml><?xml version="1.0" encoding="utf-8"?>
<comments xmlns="http://schemas.openxmlformats.org/spreadsheetml/2006/main">
  <authors>
    <author>Молев</author>
  </authors>
  <commentList>
    <comment ref="F1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3440 - доплата за кураторство
4600 - возврат за интернет
50000 - возврат Давыдов</t>
        </r>
      </text>
    </comment>
    <comment ref="C19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С января новая ставка</t>
        </r>
      </text>
    </comment>
    <comment ref="F22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19750 - доплаиа Наумов
40000 - возврат Давыдов</t>
        </r>
      </text>
    </comment>
  </commentList>
</comments>
</file>

<file path=xl/comments9.xml><?xml version="1.0" encoding="utf-8"?>
<comments xmlns="http://schemas.openxmlformats.org/spreadsheetml/2006/main">
  <authors>
    <author>Молев</author>
  </authors>
  <commentList>
    <comment ref="F1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3440 - доплата за кураторство
4600 - возврат за интернет
50000 - возврат Давыдов</t>
        </r>
      </text>
    </comment>
    <comment ref="C20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С января новая ставка</t>
        </r>
      </text>
    </comment>
    <comment ref="F23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19750 - доплаиа Наумов
40000 - возврат Давыдов</t>
        </r>
      </text>
    </comment>
  </commentList>
</comments>
</file>

<file path=xl/sharedStrings.xml><?xml version="1.0" encoding="utf-8"?>
<sst xmlns="http://schemas.openxmlformats.org/spreadsheetml/2006/main" count="682" uniqueCount="207">
  <si>
    <t>Материальная помощь сотрудникам:</t>
  </si>
  <si>
    <t>Отчисления в Фонд:</t>
  </si>
  <si>
    <t>Сумма поступлений за отчетный период:</t>
  </si>
  <si>
    <t>Расходы на мат-тех. оснащение по безналичным расчетам:</t>
  </si>
  <si>
    <t>Расходы на мат-тех. оснащение по авансовым отчетам:</t>
  </si>
  <si>
    <t>Остаток на начало:</t>
  </si>
  <si>
    <t>Остаток на конец:</t>
  </si>
  <si>
    <t>Отчет по расходованию средств,
поступивших в виде пожертвований на р/с БФ "Перспектива".</t>
  </si>
  <si>
    <t>КОМУС "Альфа-Банк"</t>
  </si>
  <si>
    <t>Дата</t>
  </si>
  <si>
    <t>Сумма</t>
  </si>
  <si>
    <t>Подотчетное лицо</t>
  </si>
  <si>
    <t>Давыдов Александр Евгеньевич</t>
  </si>
  <si>
    <t>стройматериалы и хознужды</t>
  </si>
  <si>
    <t>Давыдов А.Е.</t>
  </si>
  <si>
    <t>Баталова Вера Ивановна</t>
  </si>
  <si>
    <t>Бутримова Онега Михайловна</t>
  </si>
  <si>
    <t>Грабуздова Светлана Константиновна</t>
  </si>
  <si>
    <t>Давыдочкина Светлана Васильевна</t>
  </si>
  <si>
    <t>Дегтярева Татьяна Владимировна</t>
  </si>
  <si>
    <t>Илларионова Татьяна Ивановна</t>
  </si>
  <si>
    <t>Ищенко Светлана Юрьевна</t>
  </si>
  <si>
    <t>Карпова Елена Викторовна</t>
  </si>
  <si>
    <t>Кудряшова Елена Евгеньевна</t>
  </si>
  <si>
    <t>Молев Антон Ильич</t>
  </si>
  <si>
    <t>Молева Елена Владимировна</t>
  </si>
  <si>
    <t>Ноздрачева Анна Николаевна</t>
  </si>
  <si>
    <t>Орловский Алексей Яковлевич</t>
  </si>
  <si>
    <t>Ошур Ирина Павловна</t>
  </si>
  <si>
    <t>Пурышева Наталия Сергеевна</t>
  </si>
  <si>
    <t>Пяткина Галина Александровна</t>
  </si>
  <si>
    <t>Слуцкая Галина Ильинична</t>
  </si>
  <si>
    <t>Стаменкович Анна Геннадьевна</t>
  </si>
  <si>
    <t>Старикова Ирина Львовна</t>
  </si>
  <si>
    <t>Терехов Вадим Александрович</t>
  </si>
  <si>
    <t>Шалимова Мянсура Ахлямовна</t>
  </si>
  <si>
    <t>Шандалова Лариса Викторовна</t>
  </si>
  <si>
    <t>Шипарева Галина Афанасьевна</t>
  </si>
  <si>
    <t>Колчугина Ольга Петровна</t>
  </si>
  <si>
    <t>№</t>
  </si>
  <si>
    <t>(Из них средства родителей абитуриентов):</t>
  </si>
  <si>
    <t>(Из них средства родителей гимназистов):</t>
  </si>
  <si>
    <t>Информация</t>
  </si>
  <si>
    <t>Вода ОнЛайн р/с 2355</t>
  </si>
  <si>
    <t>МОДЕРН-А</t>
  </si>
  <si>
    <t>ВымпелКом р/с 6798</t>
  </si>
  <si>
    <t>Восток Эко Транс</t>
  </si>
  <si>
    <t>ЭкоТехнология</t>
  </si>
  <si>
    <t>Всего:</t>
  </si>
  <si>
    <t>Заявка на получение материальной помощи
учителями ГОУ гимназии № 1505</t>
  </si>
  <si>
    <t>Фамилия Имя Отчество</t>
  </si>
  <si>
    <t>ежемесячно</t>
  </si>
  <si>
    <t>"грязные"</t>
  </si>
  <si>
    <t>Антропова Ирина Витальевна</t>
  </si>
  <si>
    <t>Котенкова Ирина Павловна</t>
  </si>
  <si>
    <t>Морозова Елена Юрьевна</t>
  </si>
  <si>
    <t>Нахлис Римма Моисеевна</t>
  </si>
  <si>
    <t>Ноговиков Дмитрий Глебович</t>
  </si>
  <si>
    <t>Пирятинский Юрий Брониславович</t>
  </si>
  <si>
    <t>Полякова Светлана Петровна</t>
  </si>
  <si>
    <t>Сироткина Елена Викторовна</t>
  </si>
  <si>
    <t>Халитова Райханя Абдулбяровна</t>
  </si>
  <si>
    <t>Юшина Ирина Александровна</t>
  </si>
  <si>
    <t>Рудаков Владимир Николаевич</t>
  </si>
  <si>
    <t>Ветюков Дмитрий Алексеевич</t>
  </si>
  <si>
    <t>Герасимова Дарья Михайловна</t>
  </si>
  <si>
    <t>Евдокимова Александра Алексеевна</t>
  </si>
  <si>
    <t>Коноркина Елена Евгеньевна</t>
  </si>
  <si>
    <t>Трубицкая Екатерина Николаевна</t>
  </si>
  <si>
    <t>Шалимова Елена Георгиевна</t>
  </si>
  <si>
    <t>(Из них средства родителей выпускников):</t>
  </si>
  <si>
    <t>период: январь 2012</t>
  </si>
  <si>
    <r>
      <t>1.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</si>
  <si>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</si>
  <si>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</si>
  <si>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Вишневская Лариса Львовна</t>
  </si>
  <si>
    <r>
      <t>4.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</si>
  <si>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</si>
  <si>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Дегтярёва Татьяна Владимировна</t>
  </si>
  <si>
    <r>
      <t>6.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</si>
  <si>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</si>
  <si>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Колесников Сергей Федорович</t>
  </si>
  <si>
    <r>
      <t>8.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</si>
  <si>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</si>
  <si>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Меньшинина Елена Сергеевна</t>
  </si>
  <si>
    <r>
      <t>10.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</si>
  <si>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</si>
  <si>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 xml:space="preserve">Наумов Алексей Леонидович </t>
  </si>
  <si>
    <r>
      <t>12.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</si>
  <si>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Наумова Мария Леонидовна</t>
  </si>
  <si>
    <r>
      <t>13.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</si>
  <si>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</si>
  <si>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</si>
  <si>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</si>
  <si>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Рогинский Евгений Олегович</t>
  </si>
  <si>
    <r>
      <t>17.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</si>
  <si>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Смирнова Екатерина Владимировна</t>
  </si>
  <si>
    <r>
      <t>18.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</si>
  <si>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Смирнова Ольга Михайловна</t>
  </si>
  <si>
    <r>
      <t>19.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</si>
  <si>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Сотникова Ирина Владимировна</t>
  </si>
  <si>
    <r>
      <t>20.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</si>
  <si>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21.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</si>
  <si>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Черняк Ирина Львовна</t>
  </si>
  <si>
    <r>
      <t>22.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</si>
  <si>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23.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</si>
  <si>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</si>
  <si>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период: февраль 2012</t>
  </si>
  <si>
    <t>Балахонская Анна Юрьевна</t>
  </si>
  <si>
    <t>период: проекты и поездки январь  2012</t>
  </si>
  <si>
    <t>Савина Ольга Олеговна</t>
  </si>
  <si>
    <t>Шандалова Елена Владимировна</t>
  </si>
  <si>
    <t>Разовые выплаты</t>
  </si>
  <si>
    <t>Малиновская Мария Владимировна</t>
  </si>
  <si>
    <t>Разовые выплаты. Моралес за обсл. аквариума янв,февр</t>
  </si>
  <si>
    <t>период: март 2012</t>
  </si>
  <si>
    <t>период: апрель 2012</t>
  </si>
  <si>
    <t>Рогинский Е.О.</t>
  </si>
  <si>
    <t>22 марта 2012 г.</t>
  </si>
  <si>
    <t>11 апреля 2012 г.</t>
  </si>
  <si>
    <t>20.01.2012</t>
  </si>
  <si>
    <t>24.01.2012</t>
  </si>
  <si>
    <t>27.01.2012</t>
  </si>
  <si>
    <t>31.01.2012</t>
  </si>
  <si>
    <t>06.02.2012</t>
  </si>
  <si>
    <t>Ин-Солв</t>
  </si>
  <si>
    <t>07.02.2012</t>
  </si>
  <si>
    <t>10.02.2012</t>
  </si>
  <si>
    <t>Центр РЕШЕНИЕ</t>
  </si>
  <si>
    <t>14.02.2012</t>
  </si>
  <si>
    <t>20.02.2012</t>
  </si>
  <si>
    <t>21.02.2012</t>
  </si>
  <si>
    <t>27.02.2012</t>
  </si>
  <si>
    <t>28.02.2012</t>
  </si>
  <si>
    <t>15.03.2012</t>
  </si>
  <si>
    <t>19.03.2012</t>
  </si>
  <si>
    <t>Русь-Телеком</t>
  </si>
  <si>
    <t>20.03.2012</t>
  </si>
  <si>
    <t>28.03.2012</t>
  </si>
  <si>
    <t>Чистые пруды</t>
  </si>
  <si>
    <t>Сатурн Импекс-Трейдинг</t>
  </si>
  <si>
    <t>ЦМПО р/с 0445</t>
  </si>
  <si>
    <t>ТИС"С-РУЗА</t>
  </si>
  <si>
    <t>(Из них в счет оплаты подготовительных курсов в 5 класс):</t>
  </si>
  <si>
    <t>Орловский А.Я.</t>
  </si>
  <si>
    <t>16 мая 2012г.</t>
  </si>
  <si>
    <t>13 июня 2012г.</t>
  </si>
  <si>
    <t>20 июня 2012г.</t>
  </si>
  <si>
    <t>Коноркина Е.Е.</t>
  </si>
  <si>
    <t>04 июля 2012г.</t>
  </si>
  <si>
    <t>11 июля 2012г.</t>
  </si>
  <si>
    <t>Ростелеком р/с 2355</t>
  </si>
  <si>
    <t>МЕБЕТАЛЬ</t>
  </si>
  <si>
    <t>Еврокнига</t>
  </si>
  <si>
    <t>30.05.2012.</t>
  </si>
  <si>
    <t>ТоргГрупп</t>
  </si>
  <si>
    <t>Наука РАН</t>
  </si>
  <si>
    <t>Белякова Надежда Андреевна</t>
  </si>
  <si>
    <t>Бусарова Екатерина Михайловна</t>
  </si>
  <si>
    <t>Драгушина Алена Вячеславовна</t>
  </si>
  <si>
    <t>Колесниченко Анна Андреевна</t>
  </si>
  <si>
    <t>Мокин Евгений Анатоьевич</t>
  </si>
  <si>
    <t>Стоянова Анна Георгиевна</t>
  </si>
  <si>
    <t>Шипилова Анна Алексеевна</t>
  </si>
  <si>
    <t>6 000р.</t>
  </si>
  <si>
    <t>Разовая выплата (премия) 15.05.12г.</t>
  </si>
  <si>
    <t>Заявка на получение материальной помощи
учителями ГОУ гимназии № 1505 СВОДНАЯ</t>
  </si>
  <si>
    <t>05-08/12</t>
  </si>
  <si>
    <t>Боброва Тамара Алексеевна</t>
  </si>
  <si>
    <t>Мокин Евгений Анатольевич</t>
  </si>
  <si>
    <t>Фаронова Анастасия Васильевна</t>
  </si>
  <si>
    <t>Период: 01.09.2012 - 31.08. 2012 гг.</t>
  </si>
  <si>
    <t>12.09.2011</t>
  </si>
  <si>
    <t>07.10.2011</t>
  </si>
  <si>
    <t>АДПО Учебный центр подготовки</t>
  </si>
  <si>
    <t>17.10.2011</t>
  </si>
  <si>
    <t>18.10.2011</t>
  </si>
  <si>
    <t>25.10.2011</t>
  </si>
  <si>
    <t>28.10.2011</t>
  </si>
  <si>
    <t>ИП Некрасов</t>
  </si>
  <si>
    <t>03.11.2011</t>
  </si>
  <si>
    <t>АНО МШБ МТПП</t>
  </si>
  <si>
    <t>09.11.2011</t>
  </si>
  <si>
    <t>14.11.2011</t>
  </si>
  <si>
    <t>17.11.2011</t>
  </si>
  <si>
    <t>22.11.2011</t>
  </si>
  <si>
    <t>24.11.2011</t>
  </si>
  <si>
    <t>ГЕО групп</t>
  </si>
  <si>
    <t>28.11.2011</t>
  </si>
  <si>
    <t>02.12.2011</t>
  </si>
  <si>
    <t>06.12.2011</t>
  </si>
  <si>
    <t>12.12.2011</t>
  </si>
  <si>
    <t>20.12.2011</t>
  </si>
  <si>
    <t>Снабопт</t>
  </si>
  <si>
    <t>26.12.2011</t>
  </si>
  <si>
    <t>ИП Фонарев</t>
  </si>
  <si>
    <t>28.12.2011</t>
  </si>
  <si>
    <t>Госзаказчик.ру</t>
  </si>
  <si>
    <t>29.12.2011</t>
  </si>
  <si>
    <t xml:space="preserve">Всего: </t>
  </si>
  <si>
    <t>29 ноября 2010 г.</t>
  </si>
  <si>
    <t>23 декабря 2010 г.</t>
  </si>
  <si>
    <t>15 января 2011 г.</t>
  </si>
  <si>
    <t>период: сентябрь 2011</t>
  </si>
  <si>
    <t>период: октябрь 2011</t>
  </si>
  <si>
    <t>период: ноябрь 2011</t>
  </si>
  <si>
    <t>период: декабрь 2011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</si>
</sst>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mmm/yyyy"/>
    <numFmt numFmtId="167" formatCode="[$-FC19]d\ mmmm\ yyyy\ &quot;г.&quot;"/>
    <numFmt numFmtId="168" formatCode="[$-F800]dddd\,\ mmmm\ dd\,\ 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</numFmts>
  <fonts count="5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7"/>
      <name val="Times New Roman"/>
      <family val="1"/>
    </font>
    <font>
      <b/>
      <sz val="10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165" fontId="11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/>
    </xf>
    <xf numFmtId="168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9" fontId="10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7" fontId="11" fillId="0" borderId="10" xfId="0" applyNumberFormat="1" applyFont="1" applyBorder="1" applyAlignment="1">
      <alignment horizontal="center" vertical="center"/>
    </xf>
    <xf numFmtId="5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7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7" fontId="16" fillId="0" borderId="0" xfId="0" applyNumberFormat="1" applyFont="1" applyAlignment="1">
      <alignment/>
    </xf>
    <xf numFmtId="5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5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2" fontId="4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5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7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7" fontId="1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5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6" fontId="0" fillId="0" borderId="0" xfId="0" applyNumberFormat="1" applyAlignment="1">
      <alignment/>
    </xf>
    <xf numFmtId="6" fontId="11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14" fontId="15" fillId="0" borderId="17" xfId="0" applyNumberFormat="1" applyFont="1" applyBorder="1" applyAlignment="1">
      <alignment vertical="top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1" fillId="0" borderId="18" xfId="0" applyFont="1" applyBorder="1" applyAlignment="1">
      <alignment/>
    </xf>
    <xf numFmtId="6" fontId="11" fillId="0" borderId="19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168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" fontId="15" fillId="0" borderId="17" xfId="0" applyNumberFormat="1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/>
    </xf>
    <xf numFmtId="14" fontId="0" fillId="0" borderId="17" xfId="0" applyNumberForma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4" fontId="0" fillId="0" borderId="18" xfId="0" applyNumberFormat="1" applyFont="1" applyBorder="1" applyAlignment="1">
      <alignment horizontal="center" vertical="center"/>
    </xf>
    <xf numFmtId="173" fontId="0" fillId="0" borderId="17" xfId="0" applyNumberFormat="1" applyFont="1" applyBorder="1" applyAlignment="1">
      <alignment horizontal="right" vertical="center"/>
    </xf>
    <xf numFmtId="173" fontId="0" fillId="0" borderId="18" xfId="0" applyNumberFormat="1" applyFont="1" applyBorder="1" applyAlignment="1">
      <alignment horizontal="right" vertical="center"/>
    </xf>
    <xf numFmtId="173" fontId="0" fillId="0" borderId="16" xfId="0" applyNumberFormat="1" applyFont="1" applyBorder="1" applyAlignment="1">
      <alignment horizontal="right" vertical="center"/>
    </xf>
    <xf numFmtId="14" fontId="15" fillId="0" borderId="17" xfId="0" applyNumberFormat="1" applyFont="1" applyBorder="1" applyAlignment="1">
      <alignment horizontal="center" vertical="top" wrapText="1"/>
    </xf>
    <xf numFmtId="14" fontId="15" fillId="0" borderId="16" xfId="0" applyNumberFormat="1" applyFont="1" applyBorder="1" applyAlignment="1">
      <alignment horizontal="center" vertical="top" wrapText="1"/>
    </xf>
    <xf numFmtId="173" fontId="15" fillId="0" borderId="17" xfId="0" applyNumberFormat="1" applyFont="1" applyBorder="1" applyAlignment="1">
      <alignment/>
    </xf>
    <xf numFmtId="173" fontId="15" fillId="0" borderId="18" xfId="0" applyNumberFormat="1" applyFont="1" applyBorder="1" applyAlignment="1">
      <alignment/>
    </xf>
    <xf numFmtId="173" fontId="15" fillId="0" borderId="16" xfId="0" applyNumberFormat="1" applyFont="1" applyBorder="1" applyAlignment="1">
      <alignment/>
    </xf>
    <xf numFmtId="173" fontId="15" fillId="0" borderId="17" xfId="0" applyNumberFormat="1" applyFont="1" applyBorder="1" applyAlignment="1">
      <alignment horizontal="right" vertical="center" wrapText="1"/>
    </xf>
    <xf numFmtId="173" fontId="15" fillId="0" borderId="18" xfId="0" applyNumberFormat="1" applyFont="1" applyBorder="1" applyAlignment="1">
      <alignment horizontal="right" vertical="center" wrapText="1"/>
    </xf>
    <xf numFmtId="173" fontId="15" fillId="0" borderId="16" xfId="0" applyNumberFormat="1" applyFont="1" applyBorder="1" applyAlignment="1">
      <alignment horizontal="right" vertical="center" wrapText="1"/>
    </xf>
    <xf numFmtId="173" fontId="0" fillId="0" borderId="17" xfId="0" applyNumberFormat="1" applyFont="1" applyBorder="1" applyAlignment="1">
      <alignment vertical="center"/>
    </xf>
    <xf numFmtId="173" fontId="0" fillId="0" borderId="18" xfId="0" applyNumberFormat="1" applyFont="1" applyBorder="1" applyAlignment="1">
      <alignment vertical="center"/>
    </xf>
    <xf numFmtId="173" fontId="0" fillId="0" borderId="16" xfId="0" applyNumberFormat="1" applyFont="1" applyBorder="1" applyAlignment="1">
      <alignment vertical="center"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14" fontId="15" fillId="0" borderId="20" xfId="0" applyNumberFormat="1" applyFont="1" applyBorder="1" applyAlignment="1">
      <alignment horizontal="center" vertical="top" wrapText="1"/>
    </xf>
    <xf numFmtId="14" fontId="15" fillId="0" borderId="21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173" fontId="0" fillId="0" borderId="20" xfId="0" applyNumberFormat="1" applyFont="1" applyBorder="1" applyAlignment="1">
      <alignment vertical="center"/>
    </xf>
    <xf numFmtId="173" fontId="0" fillId="0" borderId="22" xfId="0" applyNumberFormat="1" applyFont="1" applyBorder="1" applyAlignment="1">
      <alignment vertical="center"/>
    </xf>
    <xf numFmtId="173" fontId="0" fillId="0" borderId="21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69.625" style="1" customWidth="1"/>
    <col min="2" max="2" width="17.875" style="2" customWidth="1"/>
    <col min="3" max="3" width="17.375" style="1" customWidth="1"/>
    <col min="4" max="4" width="15.25390625" style="1" bestFit="1" customWidth="1"/>
    <col min="5" max="5" width="14.00390625" style="1" customWidth="1"/>
    <col min="6" max="6" width="15.125" style="1" customWidth="1"/>
    <col min="7" max="16384" width="9.125" style="1" customWidth="1"/>
  </cols>
  <sheetData>
    <row r="1" spans="1:2" ht="51.75" customHeight="1">
      <c r="A1" s="82" t="s">
        <v>7</v>
      </c>
      <c r="B1" s="83"/>
    </row>
    <row r="2" spans="1:2" ht="26.25" customHeight="1">
      <c r="A2" s="51" t="s">
        <v>171</v>
      </c>
      <c r="B2" s="52"/>
    </row>
    <row r="3" spans="1:2" ht="18.75">
      <c r="A3" s="53"/>
      <c r="B3" s="54"/>
    </row>
    <row r="4" spans="1:3" ht="18.75">
      <c r="A4" s="53" t="s">
        <v>5</v>
      </c>
      <c r="B4" s="54">
        <v>179444.06</v>
      </c>
      <c r="C4" s="2"/>
    </row>
    <row r="5" spans="1:6" ht="18.75">
      <c r="A5" s="53" t="s">
        <v>2</v>
      </c>
      <c r="B5" s="54">
        <f>B6+B7+B8</f>
        <v>8466270</v>
      </c>
      <c r="C5" s="2"/>
      <c r="D5" s="2"/>
      <c r="E5" s="2"/>
      <c r="F5" s="2"/>
    </row>
    <row r="6" spans="1:6" ht="18.75">
      <c r="A6" s="53" t="s">
        <v>41</v>
      </c>
      <c r="B6" s="54">
        <v>6334770</v>
      </c>
      <c r="C6" s="2"/>
      <c r="D6" s="2"/>
      <c r="E6" s="2"/>
      <c r="F6" s="2"/>
    </row>
    <row r="7" spans="1:2" ht="18.75">
      <c r="A7" s="53" t="s">
        <v>40</v>
      </c>
      <c r="B7" s="54">
        <v>1482000</v>
      </c>
    </row>
    <row r="8" spans="1:2" ht="18.75">
      <c r="A8" s="53" t="s">
        <v>70</v>
      </c>
      <c r="B8" s="54">
        <v>649500</v>
      </c>
    </row>
    <row r="9" spans="1:2" ht="18.75">
      <c r="A9" s="53"/>
      <c r="B9" s="54"/>
    </row>
    <row r="10" spans="1:4" ht="18.75">
      <c r="A10" s="53" t="s">
        <v>0</v>
      </c>
      <c r="B10" s="54">
        <v>4158000</v>
      </c>
      <c r="C10" s="2"/>
      <c r="D10" s="2"/>
    </row>
    <row r="11" spans="1:2" ht="18.75">
      <c r="A11" s="53" t="s">
        <v>143</v>
      </c>
      <c r="B11" s="54">
        <v>233020</v>
      </c>
    </row>
    <row r="12" spans="1:2" ht="18.75">
      <c r="A12" s="53" t="s">
        <v>3</v>
      </c>
      <c r="B12" s="54">
        <v>1213603.95</v>
      </c>
    </row>
    <row r="13" spans="1:2" ht="18.75">
      <c r="A13" s="53" t="s">
        <v>4</v>
      </c>
      <c r="B13" s="54">
        <v>1487478.49</v>
      </c>
    </row>
    <row r="14" spans="1:3" ht="18.75">
      <c r="A14" s="53" t="s">
        <v>1</v>
      </c>
      <c r="B14" s="54">
        <v>594899.9</v>
      </c>
      <c r="C14" s="2"/>
    </row>
    <row r="15" spans="1:2" ht="18.75">
      <c r="A15" s="53"/>
      <c r="B15" s="54"/>
    </row>
    <row r="16" spans="1:3" ht="18.75">
      <c r="A16" s="53" t="s">
        <v>6</v>
      </c>
      <c r="B16" s="54">
        <f>B5-B10-B12-B13-B14</f>
        <v>1012287.6599999998</v>
      </c>
      <c r="C16" s="2"/>
    </row>
    <row r="17" spans="1:2" ht="18.75">
      <c r="A17" s="53"/>
      <c r="B17" s="54"/>
    </row>
  </sheetData>
  <sheetProtection/>
  <mergeCells count="1">
    <mergeCell ref="A1:B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3">
      <selection activeCell="F17" sqref="F17"/>
    </sheetView>
  </sheetViews>
  <sheetFormatPr defaultColWidth="20.375" defaultRowHeight="12.75"/>
  <cols>
    <col min="1" max="1" width="5.375" style="34" customWidth="1"/>
    <col min="2" max="2" width="36.375" style="34" customWidth="1"/>
    <col min="3" max="3" width="13.375" style="35" customWidth="1"/>
    <col min="4" max="4" width="11.875" style="36" hidden="1" customWidth="1"/>
    <col min="5" max="5" width="10.875" style="34" customWidth="1"/>
    <col min="6" max="6" width="11.25390625" style="34" customWidth="1"/>
    <col min="7" max="7" width="8.75390625" style="34" customWidth="1"/>
    <col min="8" max="16384" width="20.375" style="34" customWidth="1"/>
  </cols>
  <sheetData>
    <row r="1" spans="1:7" ht="20.25">
      <c r="A1" s="137" t="s">
        <v>49</v>
      </c>
      <c r="B1" s="138"/>
      <c r="C1" s="139"/>
      <c r="D1" s="139"/>
      <c r="E1" s="139"/>
      <c r="F1" s="139"/>
      <c r="G1" s="17"/>
    </row>
    <row r="2" spans="1:7" ht="19.5" thickBot="1">
      <c r="A2" s="140" t="s">
        <v>109</v>
      </c>
      <c r="B2" s="140"/>
      <c r="C2" s="140"/>
      <c r="D2" s="140"/>
      <c r="E2" s="141"/>
      <c r="F2" s="141"/>
      <c r="G2" s="1"/>
    </row>
    <row r="3" spans="1:11" ht="19.5" thickBot="1">
      <c r="A3" s="55" t="s">
        <v>39</v>
      </c>
      <c r="B3" s="56" t="s">
        <v>50</v>
      </c>
      <c r="C3" s="56" t="s">
        <v>10</v>
      </c>
      <c r="D3" s="63" t="s">
        <v>10</v>
      </c>
      <c r="E3" s="14"/>
      <c r="F3" s="14"/>
      <c r="G3"/>
      <c r="H3"/>
      <c r="I3"/>
      <c r="J3"/>
      <c r="K3"/>
    </row>
    <row r="4" spans="1:11" ht="19.5" thickBot="1">
      <c r="A4" s="57" t="s">
        <v>72</v>
      </c>
      <c r="B4" s="58" t="s">
        <v>15</v>
      </c>
      <c r="C4" s="60">
        <v>7000</v>
      </c>
      <c r="D4" s="60">
        <v>7000</v>
      </c>
      <c r="E4"/>
      <c r="F4"/>
      <c r="G4"/>
      <c r="H4"/>
      <c r="I4"/>
      <c r="J4"/>
      <c r="K4"/>
    </row>
    <row r="5" spans="1:11" ht="19.5" thickBot="1">
      <c r="A5" s="61" t="s">
        <v>73</v>
      </c>
      <c r="B5" s="58" t="s">
        <v>64</v>
      </c>
      <c r="C5" s="60">
        <v>20000</v>
      </c>
      <c r="D5" s="60">
        <v>20000</v>
      </c>
      <c r="E5"/>
      <c r="F5"/>
      <c r="G5"/>
      <c r="H5"/>
      <c r="I5"/>
      <c r="J5"/>
      <c r="K5"/>
    </row>
    <row r="6" spans="1:11" ht="19.5" thickBot="1">
      <c r="A6" s="61" t="s">
        <v>74</v>
      </c>
      <c r="B6" s="58" t="s">
        <v>75</v>
      </c>
      <c r="C6" s="60">
        <v>22000</v>
      </c>
      <c r="D6" s="60">
        <v>22000</v>
      </c>
      <c r="E6"/>
      <c r="F6"/>
      <c r="G6"/>
      <c r="H6"/>
      <c r="I6"/>
      <c r="J6"/>
      <c r="K6"/>
    </row>
    <row r="7" spans="1:11" ht="19.5" thickBot="1">
      <c r="A7" s="61" t="s">
        <v>76</v>
      </c>
      <c r="B7" s="58" t="s">
        <v>65</v>
      </c>
      <c r="C7" s="60">
        <v>17500</v>
      </c>
      <c r="D7" s="60">
        <v>17500</v>
      </c>
      <c r="E7"/>
      <c r="F7"/>
      <c r="G7"/>
      <c r="H7"/>
      <c r="I7"/>
      <c r="J7"/>
      <c r="K7"/>
    </row>
    <row r="8" spans="1:11" ht="19.5" thickBot="1">
      <c r="A8" s="61" t="s">
        <v>77</v>
      </c>
      <c r="B8" s="58" t="s">
        <v>78</v>
      </c>
      <c r="C8" s="60">
        <v>9000</v>
      </c>
      <c r="D8" s="60">
        <v>9000</v>
      </c>
      <c r="E8"/>
      <c r="F8"/>
      <c r="G8"/>
      <c r="H8"/>
      <c r="I8"/>
      <c r="J8"/>
      <c r="K8"/>
    </row>
    <row r="9" spans="1:11" ht="19.5" thickBot="1">
      <c r="A9" s="61" t="s">
        <v>79</v>
      </c>
      <c r="B9" s="58" t="s">
        <v>20</v>
      </c>
      <c r="C9" s="60">
        <v>5800</v>
      </c>
      <c r="D9" s="60">
        <v>5800</v>
      </c>
      <c r="E9"/>
      <c r="F9"/>
      <c r="G9"/>
      <c r="H9"/>
      <c r="I9"/>
      <c r="J9"/>
      <c r="K9"/>
    </row>
    <row r="10" spans="1:11" ht="19.5" thickBot="1">
      <c r="A10" s="61" t="s">
        <v>80</v>
      </c>
      <c r="B10" s="58" t="s">
        <v>81</v>
      </c>
      <c r="C10" s="60">
        <v>7500</v>
      </c>
      <c r="D10" s="60">
        <v>7500</v>
      </c>
      <c r="E10"/>
      <c r="F10"/>
      <c r="G10"/>
      <c r="H10"/>
      <c r="I10"/>
      <c r="J10"/>
      <c r="K10"/>
    </row>
    <row r="11" spans="1:11" ht="19.5" thickBot="1">
      <c r="A11" s="61" t="s">
        <v>82</v>
      </c>
      <c r="B11" s="58" t="s">
        <v>38</v>
      </c>
      <c r="C11" s="60">
        <v>44000</v>
      </c>
      <c r="D11" s="60">
        <v>44000</v>
      </c>
      <c r="E11"/>
      <c r="F11"/>
      <c r="G11"/>
      <c r="H11"/>
      <c r="I11"/>
      <c r="J11"/>
      <c r="K11"/>
    </row>
    <row r="12" spans="1:11" ht="19.5" thickBot="1">
      <c r="A12" s="61" t="s">
        <v>83</v>
      </c>
      <c r="B12" s="58" t="s">
        <v>84</v>
      </c>
      <c r="C12" s="60">
        <v>20000</v>
      </c>
      <c r="D12" s="60">
        <v>20000</v>
      </c>
      <c r="E12"/>
      <c r="F12"/>
      <c r="G12"/>
      <c r="H12"/>
      <c r="I12"/>
      <c r="J12"/>
      <c r="K12"/>
    </row>
    <row r="13" spans="1:11" ht="19.5" thickBot="1">
      <c r="A13" s="61" t="s">
        <v>85</v>
      </c>
      <c r="B13" s="58" t="s">
        <v>24</v>
      </c>
      <c r="C13" s="60">
        <v>27500</v>
      </c>
      <c r="D13" s="60">
        <v>27500</v>
      </c>
      <c r="E13"/>
      <c r="F13"/>
      <c r="G13"/>
      <c r="H13"/>
      <c r="I13"/>
      <c r="J13"/>
      <c r="K13"/>
    </row>
    <row r="14" spans="1:11" ht="19.5" thickBot="1">
      <c r="A14" s="61" t="s">
        <v>86</v>
      </c>
      <c r="B14" s="58" t="s">
        <v>87</v>
      </c>
      <c r="C14" s="60">
        <v>32000</v>
      </c>
      <c r="D14" s="60">
        <v>32000</v>
      </c>
      <c r="E14"/>
      <c r="F14"/>
      <c r="G14"/>
      <c r="H14"/>
      <c r="I14"/>
      <c r="J14"/>
      <c r="K14"/>
    </row>
    <row r="15" spans="1:11" ht="19.5" thickBot="1">
      <c r="A15" s="61" t="s">
        <v>88</v>
      </c>
      <c r="B15" s="58" t="s">
        <v>89</v>
      </c>
      <c r="C15" s="60">
        <v>10000</v>
      </c>
      <c r="D15" s="60">
        <v>10000</v>
      </c>
      <c r="E15"/>
      <c r="F15"/>
      <c r="G15"/>
      <c r="H15"/>
      <c r="I15"/>
      <c r="J15"/>
      <c r="K15"/>
    </row>
    <row r="16" spans="1:11" ht="19.5" thickBot="1">
      <c r="A16" s="61" t="s">
        <v>90</v>
      </c>
      <c r="B16" s="58" t="s">
        <v>26</v>
      </c>
      <c r="C16" s="60">
        <v>25500</v>
      </c>
      <c r="D16" s="60">
        <v>25500</v>
      </c>
      <c r="E16"/>
      <c r="F16"/>
      <c r="G16"/>
      <c r="H16"/>
      <c r="I16"/>
      <c r="J16"/>
      <c r="K16"/>
    </row>
    <row r="17" spans="1:11" ht="19.5" thickBot="1">
      <c r="A17" s="61" t="s">
        <v>91</v>
      </c>
      <c r="B17" s="58" t="s">
        <v>27</v>
      </c>
      <c r="C17" s="60">
        <v>20000</v>
      </c>
      <c r="D17" s="60">
        <v>20000</v>
      </c>
      <c r="E17"/>
      <c r="F17"/>
      <c r="G17"/>
      <c r="H17"/>
      <c r="I17"/>
      <c r="J17"/>
      <c r="K17"/>
    </row>
    <row r="18" spans="1:11" ht="19.5" thickBot="1">
      <c r="A18" s="61" t="s">
        <v>92</v>
      </c>
      <c r="B18" s="58" t="s">
        <v>30</v>
      </c>
      <c r="C18" s="60">
        <v>5000</v>
      </c>
      <c r="D18" s="60">
        <v>5000</v>
      </c>
      <c r="E18"/>
      <c r="F18"/>
      <c r="G18"/>
      <c r="H18"/>
      <c r="I18"/>
      <c r="J18"/>
      <c r="K18"/>
    </row>
    <row r="19" spans="1:11" ht="19.5" thickBot="1">
      <c r="A19" s="61" t="s">
        <v>93</v>
      </c>
      <c r="B19" s="58" t="s">
        <v>94</v>
      </c>
      <c r="C19" s="60">
        <v>30000</v>
      </c>
      <c r="D19" s="60">
        <v>30000</v>
      </c>
      <c r="E19"/>
      <c r="F19"/>
      <c r="G19"/>
      <c r="H19"/>
      <c r="I19"/>
      <c r="J19"/>
      <c r="K19"/>
    </row>
    <row r="20" spans="1:11" ht="19.5" thickBot="1">
      <c r="A20" s="61" t="s">
        <v>95</v>
      </c>
      <c r="B20" s="58" t="s">
        <v>96</v>
      </c>
      <c r="C20" s="60">
        <v>10000</v>
      </c>
      <c r="D20" s="60">
        <v>10000</v>
      </c>
      <c r="E20"/>
      <c r="F20"/>
      <c r="G20"/>
      <c r="H20"/>
      <c r="I20"/>
      <c r="J20"/>
      <c r="K20"/>
    </row>
    <row r="21" spans="1:11" ht="19.5" thickBot="1">
      <c r="A21" s="61" t="s">
        <v>97</v>
      </c>
      <c r="B21" s="58" t="s">
        <v>98</v>
      </c>
      <c r="C21" s="60">
        <v>50000</v>
      </c>
      <c r="D21" s="60">
        <v>50000</v>
      </c>
      <c r="E21"/>
      <c r="F21"/>
      <c r="G21"/>
      <c r="H21"/>
      <c r="I21"/>
      <c r="J21"/>
      <c r="K21"/>
    </row>
    <row r="22" spans="1:11" ht="19.5" thickBot="1">
      <c r="A22" s="61" t="s">
        <v>99</v>
      </c>
      <c r="B22" s="58" t="s">
        <v>100</v>
      </c>
      <c r="C22" s="60">
        <v>22000</v>
      </c>
      <c r="D22" s="60">
        <v>22000</v>
      </c>
      <c r="E22"/>
      <c r="F22"/>
      <c r="G22"/>
      <c r="H22"/>
      <c r="I22"/>
      <c r="J22"/>
      <c r="K22"/>
    </row>
    <row r="23" spans="1:11" ht="19.5" thickBot="1">
      <c r="A23" s="61" t="s">
        <v>101</v>
      </c>
      <c r="B23" s="58" t="s">
        <v>68</v>
      </c>
      <c r="C23" s="60">
        <v>19000</v>
      </c>
      <c r="D23" s="60">
        <v>19000</v>
      </c>
      <c r="E23"/>
      <c r="F23"/>
      <c r="G23"/>
      <c r="H23"/>
      <c r="I23"/>
      <c r="J23"/>
      <c r="K23"/>
    </row>
    <row r="24" spans="1:11" ht="19.5" thickBot="1">
      <c r="A24" s="61" t="s">
        <v>102</v>
      </c>
      <c r="B24" s="58" t="s">
        <v>103</v>
      </c>
      <c r="C24" s="60">
        <v>10000</v>
      </c>
      <c r="D24" s="60">
        <v>10000</v>
      </c>
      <c r="E24"/>
      <c r="F24"/>
      <c r="G24"/>
      <c r="H24"/>
      <c r="I24"/>
      <c r="J24"/>
      <c r="K24"/>
    </row>
    <row r="25" spans="1:11" ht="19.5" thickBot="1">
      <c r="A25" s="61" t="s">
        <v>104</v>
      </c>
      <c r="B25" s="58" t="s">
        <v>69</v>
      </c>
      <c r="C25" s="60">
        <v>40500</v>
      </c>
      <c r="D25" s="60">
        <v>40500</v>
      </c>
      <c r="E25"/>
      <c r="F25"/>
      <c r="G25"/>
      <c r="H25"/>
      <c r="I25"/>
      <c r="J25"/>
      <c r="K25"/>
    </row>
    <row r="26" spans="1:11" ht="19.5" thickBot="1">
      <c r="A26" s="61" t="s">
        <v>105</v>
      </c>
      <c r="B26" s="58" t="s">
        <v>35</v>
      </c>
      <c r="C26" s="60">
        <v>10000</v>
      </c>
      <c r="D26" s="60">
        <v>10000</v>
      </c>
      <c r="E26"/>
      <c r="F26"/>
      <c r="G26"/>
      <c r="H26"/>
      <c r="I26"/>
      <c r="J26"/>
      <c r="K26"/>
    </row>
    <row r="27" spans="1:11" ht="19.5" thickBot="1">
      <c r="A27" s="61" t="s">
        <v>106</v>
      </c>
      <c r="B27" s="58" t="s">
        <v>37</v>
      </c>
      <c r="C27" s="60">
        <v>10000</v>
      </c>
      <c r="D27" s="60">
        <v>10000</v>
      </c>
      <c r="E27"/>
      <c r="F27"/>
      <c r="G27"/>
      <c r="H27"/>
      <c r="I27"/>
      <c r="J27"/>
      <c r="K27"/>
    </row>
    <row r="28" spans="1:11" ht="18.75">
      <c r="A28"/>
      <c r="B28"/>
      <c r="C28" s="59">
        <f>SUM(C4:C27)</f>
        <v>474300</v>
      </c>
      <c r="D28"/>
      <c r="E28"/>
      <c r="F28"/>
      <c r="G28"/>
      <c r="H28"/>
      <c r="I28"/>
      <c r="J28"/>
      <c r="K28" s="62"/>
    </row>
    <row r="29" spans="1:7" ht="18.75">
      <c r="A29" s="40"/>
      <c r="B29" s="42"/>
      <c r="C29" s="43"/>
      <c r="D29" s="41"/>
      <c r="E29" s="41"/>
      <c r="F29" s="44"/>
      <c r="G29" s="17"/>
    </row>
    <row r="30" spans="1:7" ht="18.75">
      <c r="A30" s="40"/>
      <c r="B30" s="42"/>
      <c r="C30" s="43"/>
      <c r="D30" s="41"/>
      <c r="E30" s="41"/>
      <c r="F30" s="44"/>
      <c r="G30" s="17"/>
    </row>
    <row r="31" spans="1:7" ht="18.75">
      <c r="A31" s="17"/>
      <c r="B31" s="17"/>
      <c r="C31" s="29"/>
      <c r="D31" s="17"/>
      <c r="E31" s="30"/>
      <c r="F31" s="31"/>
      <c r="G31" s="17"/>
    </row>
    <row r="32" spans="1:7" ht="18.75">
      <c r="A32" s="17"/>
      <c r="B32" s="17"/>
      <c r="C32" s="17"/>
      <c r="D32" s="32"/>
      <c r="E32" s="32"/>
      <c r="F32" s="33"/>
      <c r="G32" s="30">
        <f>F32/0.87</f>
        <v>0</v>
      </c>
    </row>
    <row r="33" ht="18.75">
      <c r="E33" s="36"/>
    </row>
    <row r="34" ht="18.75">
      <c r="E34" s="36"/>
    </row>
    <row r="35" ht="18.75">
      <c r="E35" s="36"/>
    </row>
    <row r="36" ht="18.75">
      <c r="E36" s="36"/>
    </row>
    <row r="37" ht="18.75">
      <c r="E37" s="36"/>
    </row>
    <row r="38" ht="18.75">
      <c r="E38" s="36"/>
    </row>
    <row r="39" ht="18.75">
      <c r="E39" s="36"/>
    </row>
    <row r="40" ht="18.75">
      <c r="E40" s="36"/>
    </row>
    <row r="41" ht="18.75">
      <c r="E41" s="36"/>
    </row>
    <row r="42" ht="18.75">
      <c r="E42" s="36"/>
    </row>
    <row r="43" ht="18.75">
      <c r="E43" s="36"/>
    </row>
    <row r="44" ht="18.75">
      <c r="E44" s="36"/>
    </row>
    <row r="45" ht="18.75">
      <c r="E45" s="36"/>
    </row>
    <row r="46" ht="18.75">
      <c r="E46" s="36"/>
    </row>
    <row r="47" ht="18.75">
      <c r="E47" s="36"/>
    </row>
    <row r="48" ht="18.75">
      <c r="E48" s="36"/>
    </row>
    <row r="49" ht="18.75">
      <c r="E49" s="36"/>
    </row>
    <row r="50" ht="18.75">
      <c r="E50" s="36"/>
    </row>
    <row r="51" ht="18.75">
      <c r="E51" s="36"/>
    </row>
    <row r="52" ht="18.75">
      <c r="E52" s="36"/>
    </row>
    <row r="53" ht="18.75">
      <c r="E53" s="36"/>
    </row>
    <row r="54" ht="18.75">
      <c r="E54" s="36"/>
    </row>
    <row r="55" ht="18.75">
      <c r="E55" s="36"/>
    </row>
    <row r="56" ht="18.75">
      <c r="E56" s="36"/>
    </row>
    <row r="57" ht="18.75">
      <c r="E57" s="36"/>
    </row>
    <row r="58" ht="18.75">
      <c r="E58" s="36"/>
    </row>
    <row r="59" ht="18.75">
      <c r="E59" s="36"/>
    </row>
    <row r="60" ht="18.75">
      <c r="E60" s="36"/>
    </row>
    <row r="61" ht="18.75">
      <c r="E61" s="36"/>
    </row>
    <row r="62" ht="18.75">
      <c r="E62" s="36"/>
    </row>
    <row r="63" ht="18.75">
      <c r="E63" s="36"/>
    </row>
    <row r="64" ht="18.75">
      <c r="E64" s="36"/>
    </row>
    <row r="65" ht="18.75">
      <c r="E65" s="36"/>
    </row>
    <row r="66" spans="4:5" ht="30.75" customHeight="1">
      <c r="D66" s="37"/>
      <c r="E66" s="37"/>
    </row>
    <row r="67" ht="18.75">
      <c r="E67" s="36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8">
      <selection activeCell="E56" sqref="E56"/>
    </sheetView>
  </sheetViews>
  <sheetFormatPr defaultColWidth="9.00390625" defaultRowHeight="12.75"/>
  <cols>
    <col min="1" max="1" width="3.625" style="0" customWidth="1"/>
    <col min="2" max="2" width="38.375" style="0" customWidth="1"/>
    <col min="3" max="3" width="12.00390625" style="0" customWidth="1"/>
    <col min="5" max="6" width="10.125" style="0" customWidth="1"/>
  </cols>
  <sheetData>
    <row r="1" spans="1:7" ht="20.25">
      <c r="A1" s="137" t="s">
        <v>49</v>
      </c>
      <c r="B1" s="138"/>
      <c r="C1" s="139"/>
      <c r="D1" s="139"/>
      <c r="E1" s="139"/>
      <c r="F1" s="139"/>
      <c r="G1" s="17"/>
    </row>
    <row r="2" spans="1:7" ht="15.75">
      <c r="A2" s="140" t="s">
        <v>71</v>
      </c>
      <c r="B2" s="140"/>
      <c r="C2" s="140"/>
      <c r="D2" s="140"/>
      <c r="E2" s="140"/>
      <c r="F2" s="140"/>
      <c r="G2" s="17"/>
    </row>
    <row r="3" spans="1:7" ht="12.75">
      <c r="A3" s="3" t="s">
        <v>39</v>
      </c>
      <c r="B3" s="3" t="s">
        <v>50</v>
      </c>
      <c r="C3" s="3" t="s">
        <v>51</v>
      </c>
      <c r="D3" s="3" t="s">
        <v>52</v>
      </c>
      <c r="E3" s="18">
        <v>-0.13</v>
      </c>
      <c r="F3" s="18" t="s">
        <v>10</v>
      </c>
      <c r="G3" s="17"/>
    </row>
    <row r="4" spans="1:7" ht="18.75" customHeight="1">
      <c r="A4" s="19">
        <v>1</v>
      </c>
      <c r="B4" s="20" t="s">
        <v>53</v>
      </c>
      <c r="C4" s="21">
        <v>2043.05</v>
      </c>
      <c r="D4" s="22">
        <f aca="true" t="shared" si="0" ref="D4:D41">SUM(C4:C4)</f>
        <v>2043.05</v>
      </c>
      <c r="E4" s="22">
        <f aca="true" t="shared" si="1" ref="E4:E41">D4*0.87</f>
        <v>1777.4534999999998</v>
      </c>
      <c r="F4" s="23">
        <v>1800</v>
      </c>
      <c r="G4" s="1"/>
    </row>
    <row r="5" spans="1:7" ht="18.75">
      <c r="A5" s="20">
        <v>2</v>
      </c>
      <c r="B5" s="24" t="s">
        <v>15</v>
      </c>
      <c r="C5" s="25">
        <v>1759.65</v>
      </c>
      <c r="D5" s="22">
        <f t="shared" si="0"/>
        <v>1759.65</v>
      </c>
      <c r="E5" s="22">
        <f t="shared" si="1"/>
        <v>1530.8955</v>
      </c>
      <c r="F5" s="26">
        <v>1500</v>
      </c>
      <c r="G5" s="1"/>
    </row>
    <row r="6" spans="1:7" ht="18.75">
      <c r="A6" s="20">
        <v>3</v>
      </c>
      <c r="B6" s="28" t="s">
        <v>16</v>
      </c>
      <c r="C6" s="25">
        <v>586.55</v>
      </c>
      <c r="D6" s="22">
        <f t="shared" si="0"/>
        <v>586.55</v>
      </c>
      <c r="E6" s="22">
        <f t="shared" si="1"/>
        <v>510.29849999999993</v>
      </c>
      <c r="F6" s="26">
        <v>500</v>
      </c>
      <c r="G6" s="1"/>
    </row>
    <row r="7" spans="1:7" ht="18.75">
      <c r="A7" s="20">
        <v>4</v>
      </c>
      <c r="B7" s="28" t="s">
        <v>75</v>
      </c>
      <c r="C7" s="25">
        <v>20520</v>
      </c>
      <c r="D7" s="22">
        <v>20520</v>
      </c>
      <c r="E7" s="22">
        <f>D7*0.8</f>
        <v>16416</v>
      </c>
      <c r="F7" s="26">
        <v>16500</v>
      </c>
      <c r="G7" s="1"/>
    </row>
    <row r="8" spans="1:7" ht="15.75">
      <c r="A8" s="20">
        <v>5</v>
      </c>
      <c r="B8" s="24" t="s">
        <v>17</v>
      </c>
      <c r="C8" s="25">
        <v>1759.65</v>
      </c>
      <c r="D8" s="22">
        <f t="shared" si="0"/>
        <v>1759.65</v>
      </c>
      <c r="E8" s="22">
        <f t="shared" si="1"/>
        <v>1530.8955</v>
      </c>
      <c r="F8" s="26">
        <v>12700</v>
      </c>
      <c r="G8" s="27"/>
    </row>
    <row r="9" spans="1:7" ht="15.75">
      <c r="A9" s="20">
        <v>6</v>
      </c>
      <c r="B9" s="24" t="s">
        <v>12</v>
      </c>
      <c r="C9" s="25">
        <v>22200</v>
      </c>
      <c r="D9" s="22">
        <f t="shared" si="0"/>
        <v>22200</v>
      </c>
      <c r="E9" s="22">
        <f t="shared" si="1"/>
        <v>19314</v>
      </c>
      <c r="F9" s="26">
        <v>19300</v>
      </c>
      <c r="G9" s="27"/>
    </row>
    <row r="10" spans="1:7" ht="15.75">
      <c r="A10" s="20">
        <v>7</v>
      </c>
      <c r="B10" s="24" t="s">
        <v>18</v>
      </c>
      <c r="C10" s="25">
        <v>1539.7</v>
      </c>
      <c r="D10" s="22">
        <f t="shared" si="0"/>
        <v>1539.7</v>
      </c>
      <c r="E10" s="22">
        <f t="shared" si="1"/>
        <v>1339.539</v>
      </c>
      <c r="F10" s="26">
        <v>1300</v>
      </c>
      <c r="G10" s="27"/>
    </row>
    <row r="11" spans="1:7" ht="15.75">
      <c r="A11" s="20">
        <v>8</v>
      </c>
      <c r="B11" s="28" t="s">
        <v>19</v>
      </c>
      <c r="C11" s="25">
        <v>2346.2</v>
      </c>
      <c r="D11" s="22">
        <f t="shared" si="0"/>
        <v>2346.2</v>
      </c>
      <c r="E11" s="22">
        <f t="shared" si="1"/>
        <v>2041.1939999999997</v>
      </c>
      <c r="F11" s="26">
        <v>2000</v>
      </c>
      <c r="G11" s="27"/>
    </row>
    <row r="12" spans="1:7" ht="15.75">
      <c r="A12" s="20">
        <v>10</v>
      </c>
      <c r="B12" s="24" t="s">
        <v>20</v>
      </c>
      <c r="C12" s="25">
        <v>2052.93</v>
      </c>
      <c r="D12" s="22">
        <f t="shared" si="0"/>
        <v>2052.93</v>
      </c>
      <c r="E12" s="22">
        <f t="shared" si="1"/>
        <v>1786.0491</v>
      </c>
      <c r="F12" s="26">
        <v>1800</v>
      </c>
      <c r="G12" s="27"/>
    </row>
    <row r="13" spans="1:7" ht="15.75">
      <c r="A13" s="20">
        <v>11</v>
      </c>
      <c r="B13" s="24" t="s">
        <v>21</v>
      </c>
      <c r="C13" s="25">
        <v>586.55</v>
      </c>
      <c r="D13" s="22">
        <f t="shared" si="0"/>
        <v>586.55</v>
      </c>
      <c r="E13" s="22">
        <f t="shared" si="1"/>
        <v>510.29849999999993</v>
      </c>
      <c r="F13" s="26">
        <v>500</v>
      </c>
      <c r="G13" s="27"/>
    </row>
    <row r="14" spans="1:7" ht="15.75">
      <c r="A14" s="20">
        <v>12</v>
      </c>
      <c r="B14" s="24" t="s">
        <v>22</v>
      </c>
      <c r="C14" s="25">
        <v>4545.77</v>
      </c>
      <c r="D14" s="22">
        <f t="shared" si="0"/>
        <v>4545.77</v>
      </c>
      <c r="E14" s="22">
        <f t="shared" si="1"/>
        <v>3954.8199000000004</v>
      </c>
      <c r="F14" s="26">
        <v>4900</v>
      </c>
      <c r="G14" s="27"/>
    </row>
    <row r="15" spans="1:7" ht="15.75">
      <c r="A15" s="20">
        <v>13</v>
      </c>
      <c r="B15" s="24" t="s">
        <v>54</v>
      </c>
      <c r="C15" s="25">
        <v>2043.05</v>
      </c>
      <c r="D15" s="22">
        <f t="shared" si="0"/>
        <v>2043.05</v>
      </c>
      <c r="E15" s="22">
        <f t="shared" si="1"/>
        <v>1777.4534999999998</v>
      </c>
      <c r="F15" s="26">
        <v>1800</v>
      </c>
      <c r="G15" s="27"/>
    </row>
    <row r="16" spans="1:7" ht="15.75">
      <c r="A16" s="20">
        <v>14</v>
      </c>
      <c r="B16" s="24" t="s">
        <v>23</v>
      </c>
      <c r="C16" s="25">
        <v>3728.6</v>
      </c>
      <c r="D16" s="22">
        <f t="shared" si="0"/>
        <v>3728.6</v>
      </c>
      <c r="E16" s="22">
        <f t="shared" si="1"/>
        <v>3243.882</v>
      </c>
      <c r="F16" s="26">
        <v>3200</v>
      </c>
      <c r="G16" s="27"/>
    </row>
    <row r="17" spans="1:7" ht="15.75">
      <c r="A17" s="20">
        <v>15</v>
      </c>
      <c r="B17" s="24" t="s">
        <v>24</v>
      </c>
      <c r="C17" s="25">
        <v>5990.79</v>
      </c>
      <c r="D17" s="22">
        <f t="shared" si="0"/>
        <v>5990.79</v>
      </c>
      <c r="E17" s="22">
        <f t="shared" si="1"/>
        <v>5211.9873</v>
      </c>
      <c r="F17" s="26">
        <v>5200</v>
      </c>
      <c r="G17" s="27"/>
    </row>
    <row r="18" spans="1:7" ht="15.75">
      <c r="A18" s="20">
        <v>16</v>
      </c>
      <c r="B18" s="24" t="s">
        <v>25</v>
      </c>
      <c r="C18" s="25">
        <v>4238.7</v>
      </c>
      <c r="D18" s="22">
        <f t="shared" si="0"/>
        <v>4238.7</v>
      </c>
      <c r="E18" s="22">
        <f t="shared" si="1"/>
        <v>3687.669</v>
      </c>
      <c r="F18" s="26">
        <v>10900</v>
      </c>
      <c r="G18" s="27"/>
    </row>
    <row r="19" spans="1:7" ht="15.75">
      <c r="A19" s="20">
        <v>17</v>
      </c>
      <c r="B19" s="24" t="s">
        <v>55</v>
      </c>
      <c r="C19" s="25">
        <v>3051.22</v>
      </c>
      <c r="D19" s="22">
        <f t="shared" si="0"/>
        <v>3051.22</v>
      </c>
      <c r="E19" s="22">
        <f t="shared" si="1"/>
        <v>2654.5613999999996</v>
      </c>
      <c r="F19" s="26">
        <v>2700</v>
      </c>
      <c r="G19" s="27"/>
    </row>
    <row r="20" spans="1:7" ht="15.75">
      <c r="A20" s="20">
        <v>18</v>
      </c>
      <c r="B20" s="24" t="s">
        <v>56</v>
      </c>
      <c r="C20" s="25">
        <v>2538.43</v>
      </c>
      <c r="D20" s="22">
        <f t="shared" si="0"/>
        <v>2538.43</v>
      </c>
      <c r="E20" s="22">
        <f t="shared" si="1"/>
        <v>2208.4341</v>
      </c>
      <c r="F20" s="26">
        <v>2200</v>
      </c>
      <c r="G20" s="27"/>
    </row>
    <row r="21" spans="1:7" ht="15.75">
      <c r="A21" s="20">
        <v>20</v>
      </c>
      <c r="B21" s="24" t="s">
        <v>57</v>
      </c>
      <c r="C21" s="25">
        <v>4597.7</v>
      </c>
      <c r="D21" s="22">
        <f t="shared" si="0"/>
        <v>4597.7</v>
      </c>
      <c r="E21" s="22">
        <f t="shared" si="1"/>
        <v>3999.999</v>
      </c>
      <c r="F21" s="26">
        <v>4000</v>
      </c>
      <c r="G21" s="27"/>
    </row>
    <row r="22" spans="1:7" ht="15.75">
      <c r="A22" s="20">
        <v>21</v>
      </c>
      <c r="B22" s="24" t="s">
        <v>27</v>
      </c>
      <c r="C22" s="25">
        <v>4576.75</v>
      </c>
      <c r="D22" s="22">
        <f t="shared" si="0"/>
        <v>4576.75</v>
      </c>
      <c r="E22" s="22">
        <f t="shared" si="1"/>
        <v>3981.7725</v>
      </c>
      <c r="F22" s="26">
        <v>4000</v>
      </c>
      <c r="G22" s="27"/>
    </row>
    <row r="23" spans="1:7" ht="15.75">
      <c r="A23" s="20">
        <v>22</v>
      </c>
      <c r="B23" s="24" t="s">
        <v>28</v>
      </c>
      <c r="C23" s="25">
        <v>18282.43</v>
      </c>
      <c r="D23" s="22">
        <f t="shared" si="0"/>
        <v>18282.43</v>
      </c>
      <c r="E23" s="22">
        <f t="shared" si="1"/>
        <v>15905.714100000001</v>
      </c>
      <c r="F23" s="26">
        <v>15900</v>
      </c>
      <c r="G23" s="27"/>
    </row>
    <row r="24" spans="1:7" ht="15.75">
      <c r="A24" s="20">
        <v>23</v>
      </c>
      <c r="B24" s="24" t="s">
        <v>59</v>
      </c>
      <c r="C24" s="25">
        <v>2357.12</v>
      </c>
      <c r="D24" s="22">
        <f t="shared" si="0"/>
        <v>2357.12</v>
      </c>
      <c r="E24" s="22">
        <f t="shared" si="1"/>
        <v>2050.6944</v>
      </c>
      <c r="F24" s="26">
        <v>2000</v>
      </c>
      <c r="G24" s="27"/>
    </row>
    <row r="25" spans="1:7" ht="15.75">
      <c r="A25" s="20">
        <v>24</v>
      </c>
      <c r="B25" s="24" t="s">
        <v>29</v>
      </c>
      <c r="C25" s="25">
        <v>1957.37</v>
      </c>
      <c r="D25" s="22">
        <f t="shared" si="0"/>
        <v>1957.37</v>
      </c>
      <c r="E25" s="22">
        <f t="shared" si="1"/>
        <v>1702.9118999999998</v>
      </c>
      <c r="F25" s="26">
        <v>1700</v>
      </c>
      <c r="G25" s="27"/>
    </row>
    <row r="26" spans="1:7" ht="15.75">
      <c r="A26" s="20">
        <v>25</v>
      </c>
      <c r="B26" s="24" t="s">
        <v>30</v>
      </c>
      <c r="C26" s="25">
        <v>1613.02</v>
      </c>
      <c r="D26" s="22">
        <f t="shared" si="0"/>
        <v>1613.02</v>
      </c>
      <c r="E26" s="22">
        <f t="shared" si="1"/>
        <v>1403.3274</v>
      </c>
      <c r="F26" s="26">
        <v>1400</v>
      </c>
      <c r="G26" s="27"/>
    </row>
    <row r="27" spans="1:7" ht="15.75">
      <c r="A27" s="20">
        <v>26</v>
      </c>
      <c r="B27" s="24" t="s">
        <v>63</v>
      </c>
      <c r="C27" s="25">
        <v>73.32</v>
      </c>
      <c r="D27" s="22">
        <f t="shared" si="0"/>
        <v>73.32</v>
      </c>
      <c r="E27" s="22">
        <f t="shared" si="1"/>
        <v>63.788399999999996</v>
      </c>
      <c r="F27" s="26">
        <v>200</v>
      </c>
      <c r="G27" s="27"/>
    </row>
    <row r="28" spans="1:7" ht="15.75">
      <c r="A28" s="20">
        <v>27</v>
      </c>
      <c r="B28" s="24" t="s">
        <v>110</v>
      </c>
      <c r="C28" s="25">
        <v>10800</v>
      </c>
      <c r="D28" s="22">
        <f t="shared" si="0"/>
        <v>10800</v>
      </c>
      <c r="E28" s="22">
        <f>D28*0.8</f>
        <v>8640</v>
      </c>
      <c r="F28" s="26">
        <v>8650</v>
      </c>
      <c r="G28" s="27"/>
    </row>
    <row r="29" spans="1:7" ht="15.75">
      <c r="A29" s="20">
        <v>28</v>
      </c>
      <c r="B29" s="24" t="s">
        <v>60</v>
      </c>
      <c r="C29" s="25">
        <v>2043.05</v>
      </c>
      <c r="D29" s="22">
        <f t="shared" si="0"/>
        <v>2043.05</v>
      </c>
      <c r="E29" s="22">
        <f t="shared" si="1"/>
        <v>1777.4534999999998</v>
      </c>
      <c r="F29" s="26">
        <v>1800</v>
      </c>
      <c r="G29" s="27"/>
    </row>
    <row r="30" spans="1:7" ht="15.75">
      <c r="A30" s="20">
        <v>29</v>
      </c>
      <c r="B30" s="24" t="s">
        <v>31</v>
      </c>
      <c r="C30" s="25">
        <v>7741.13</v>
      </c>
      <c r="D30" s="22">
        <f t="shared" si="0"/>
        <v>7741.13</v>
      </c>
      <c r="E30" s="22">
        <f t="shared" si="1"/>
        <v>6734.7831</v>
      </c>
      <c r="F30" s="26">
        <v>6800</v>
      </c>
      <c r="G30" s="27"/>
    </row>
    <row r="31" spans="1:7" ht="15.75">
      <c r="A31" s="20">
        <v>30</v>
      </c>
      <c r="B31" s="24" t="s">
        <v>96</v>
      </c>
      <c r="C31" s="25">
        <v>6480</v>
      </c>
      <c r="D31" s="22">
        <f t="shared" si="0"/>
        <v>6480</v>
      </c>
      <c r="E31" s="22">
        <f>D31*0.8</f>
        <v>5184</v>
      </c>
      <c r="F31" s="26">
        <v>5200</v>
      </c>
      <c r="G31" s="27"/>
    </row>
    <row r="32" spans="1:7" ht="15.75">
      <c r="A32" s="20">
        <v>31</v>
      </c>
      <c r="B32" s="24" t="s">
        <v>98</v>
      </c>
      <c r="C32" s="25">
        <v>32400</v>
      </c>
      <c r="D32" s="22">
        <f t="shared" si="0"/>
        <v>32400</v>
      </c>
      <c r="E32" s="22">
        <f>D32*0.8</f>
        <v>25920</v>
      </c>
      <c r="F32" s="26">
        <v>26000</v>
      </c>
      <c r="G32" s="27"/>
    </row>
    <row r="33" spans="1:7" ht="15.75">
      <c r="A33" s="20">
        <v>32</v>
      </c>
      <c r="B33" s="24" t="s">
        <v>32</v>
      </c>
      <c r="C33" s="25">
        <v>2000</v>
      </c>
      <c r="D33" s="22">
        <f t="shared" si="0"/>
        <v>2000</v>
      </c>
      <c r="E33" s="22">
        <f t="shared" si="1"/>
        <v>1740</v>
      </c>
      <c r="F33" s="26">
        <v>1800</v>
      </c>
      <c r="G33" s="27"/>
    </row>
    <row r="34" spans="1:7" ht="15.75">
      <c r="A34" s="20">
        <v>33</v>
      </c>
      <c r="B34" s="24" t="s">
        <v>33</v>
      </c>
      <c r="C34" s="25">
        <v>2211.87</v>
      </c>
      <c r="D34" s="22">
        <f t="shared" si="0"/>
        <v>2211.87</v>
      </c>
      <c r="E34" s="22">
        <f t="shared" si="1"/>
        <v>1924.3268999999998</v>
      </c>
      <c r="F34" s="26">
        <v>2000</v>
      </c>
      <c r="G34" s="27"/>
    </row>
    <row r="35" spans="1:7" ht="15.75">
      <c r="A35" s="20">
        <v>34</v>
      </c>
      <c r="B35" s="24" t="s">
        <v>34</v>
      </c>
      <c r="C35" s="25">
        <v>146.64</v>
      </c>
      <c r="D35" s="22">
        <f t="shared" si="0"/>
        <v>146.64</v>
      </c>
      <c r="E35" s="22">
        <f t="shared" si="1"/>
        <v>127.57679999999999</v>
      </c>
      <c r="F35" s="26">
        <v>130</v>
      </c>
      <c r="G35" s="27"/>
    </row>
    <row r="36" spans="1:7" ht="15.75">
      <c r="A36" s="20">
        <v>35</v>
      </c>
      <c r="B36" s="24" t="s">
        <v>61</v>
      </c>
      <c r="C36" s="25">
        <v>5610</v>
      </c>
      <c r="D36" s="22">
        <f t="shared" si="0"/>
        <v>5610</v>
      </c>
      <c r="E36" s="22">
        <f t="shared" si="1"/>
        <v>4880.7</v>
      </c>
      <c r="F36" s="26">
        <v>4900</v>
      </c>
      <c r="G36" s="27"/>
    </row>
    <row r="37" spans="1:7" ht="15.75">
      <c r="A37" s="20">
        <v>36</v>
      </c>
      <c r="B37" s="24" t="s">
        <v>35</v>
      </c>
      <c r="C37" s="25">
        <v>293.28</v>
      </c>
      <c r="D37" s="22">
        <f t="shared" si="0"/>
        <v>293.28</v>
      </c>
      <c r="E37" s="22">
        <f t="shared" si="1"/>
        <v>255.15359999999998</v>
      </c>
      <c r="F37" s="26">
        <v>26260</v>
      </c>
      <c r="G37" s="17"/>
    </row>
    <row r="38" spans="1:7" ht="15.75">
      <c r="A38" s="20">
        <v>37</v>
      </c>
      <c r="B38" s="24" t="s">
        <v>111</v>
      </c>
      <c r="C38" s="25">
        <v>32400</v>
      </c>
      <c r="D38" s="22">
        <f t="shared" si="0"/>
        <v>32400</v>
      </c>
      <c r="E38" s="22">
        <f>D38*0.8</f>
        <v>25920</v>
      </c>
      <c r="F38" s="26">
        <v>26000</v>
      </c>
      <c r="G38" s="17"/>
    </row>
    <row r="39" spans="1:7" ht="15.75">
      <c r="A39" s="20">
        <v>38</v>
      </c>
      <c r="B39" s="24" t="s">
        <v>36</v>
      </c>
      <c r="C39" s="25">
        <v>29885.1</v>
      </c>
      <c r="D39" s="22">
        <f t="shared" si="0"/>
        <v>29885.1</v>
      </c>
      <c r="E39" s="22">
        <f t="shared" si="1"/>
        <v>26000.037</v>
      </c>
      <c r="F39" s="26">
        <v>26000</v>
      </c>
      <c r="G39" s="17"/>
    </row>
    <row r="40" spans="1:7" ht="15.75">
      <c r="A40" s="20">
        <v>39</v>
      </c>
      <c r="B40" s="24" t="s">
        <v>37</v>
      </c>
      <c r="C40" s="25">
        <v>2809</v>
      </c>
      <c r="D40" s="22">
        <f t="shared" si="0"/>
        <v>2809</v>
      </c>
      <c r="E40" s="22">
        <f t="shared" si="1"/>
        <v>2443.83</v>
      </c>
      <c r="F40" s="26">
        <v>2400</v>
      </c>
      <c r="G40" s="17"/>
    </row>
    <row r="41" spans="1:7" ht="15.75">
      <c r="A41" s="20">
        <v>40</v>
      </c>
      <c r="B41" s="24" t="s">
        <v>62</v>
      </c>
      <c r="C41" s="25">
        <v>2401.66</v>
      </c>
      <c r="D41" s="22">
        <f t="shared" si="0"/>
        <v>2401.66</v>
      </c>
      <c r="E41" s="22">
        <f t="shared" si="1"/>
        <v>2089.4442</v>
      </c>
      <c r="F41" s="26">
        <v>2100</v>
      </c>
      <c r="G41" s="30"/>
    </row>
    <row r="42" spans="1:6" ht="15.75">
      <c r="A42" s="17"/>
      <c r="B42" s="17"/>
      <c r="C42" s="29">
        <f>SUM(C4:C41)</f>
        <v>252210.28000000003</v>
      </c>
      <c r="D42" s="17"/>
      <c r="E42" s="22">
        <f>SUM(E4:E41)</f>
        <v>212240.9436</v>
      </c>
      <c r="F42" s="31">
        <f>SUM(F4:F41)</f>
        <v>258040</v>
      </c>
    </row>
    <row r="43" spans="1:6" ht="15.75">
      <c r="A43" s="17"/>
      <c r="B43" s="17"/>
      <c r="C43" s="17"/>
      <c r="D43" s="32"/>
      <c r="E43" s="32"/>
      <c r="F43" s="33">
        <f>SUM(F4:F41)</f>
        <v>258040</v>
      </c>
    </row>
    <row r="45" spans="2:6" ht="13.5" thickBot="1">
      <c r="B45" s="142" t="s">
        <v>112</v>
      </c>
      <c r="C45" s="142"/>
      <c r="D45" s="142"/>
      <c r="E45" s="142"/>
      <c r="F45" s="142"/>
    </row>
    <row r="46" spans="1:3" ht="13.5" thickBot="1">
      <c r="A46" s="55" t="s">
        <v>39</v>
      </c>
      <c r="B46" s="56" t="s">
        <v>50</v>
      </c>
      <c r="C46" s="56" t="s">
        <v>10</v>
      </c>
    </row>
    <row r="47" spans="1:3" ht="16.5" thickBot="1">
      <c r="A47" s="57" t="s">
        <v>72</v>
      </c>
      <c r="B47" s="58" t="s">
        <v>94</v>
      </c>
      <c r="C47" s="60">
        <v>130000</v>
      </c>
    </row>
    <row r="48" spans="1:3" ht="16.5" thickBot="1">
      <c r="A48" s="61" t="s">
        <v>73</v>
      </c>
      <c r="B48" s="58" t="s">
        <v>66</v>
      </c>
      <c r="C48" s="60">
        <v>9000</v>
      </c>
    </row>
    <row r="49" spans="1:3" ht="16.5" thickBot="1">
      <c r="A49" s="61" t="s">
        <v>74</v>
      </c>
      <c r="B49" s="58" t="s">
        <v>113</v>
      </c>
      <c r="C49" s="60">
        <v>6000</v>
      </c>
    </row>
    <row r="50" spans="1:3" ht="16.5" thickBot="1">
      <c r="A50" s="61" t="s">
        <v>76</v>
      </c>
      <c r="B50" s="58" t="s">
        <v>63</v>
      </c>
      <c r="C50" s="60">
        <v>6000</v>
      </c>
    </row>
    <row r="51" ht="12.75">
      <c r="C51" s="64">
        <v>151000</v>
      </c>
    </row>
  </sheetData>
  <sheetProtection/>
  <mergeCells count="3">
    <mergeCell ref="A1:F1"/>
    <mergeCell ref="A2:F2"/>
    <mergeCell ref="B45:F4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6.00390625" style="0" customWidth="1"/>
    <col min="2" max="2" width="36.625" style="0" customWidth="1"/>
    <col min="3" max="3" width="14.375" style="0" customWidth="1"/>
    <col min="4" max="4" width="9.125" style="0" hidden="1" customWidth="1"/>
    <col min="5" max="5" width="10.25390625" style="0" customWidth="1"/>
    <col min="6" max="6" width="10.625" style="0" customWidth="1"/>
  </cols>
  <sheetData>
    <row r="1" spans="1:7" ht="20.25">
      <c r="A1" s="137" t="s">
        <v>49</v>
      </c>
      <c r="B1" s="138"/>
      <c r="C1" s="139"/>
      <c r="D1" s="139"/>
      <c r="E1" s="139"/>
      <c r="F1" s="139"/>
      <c r="G1" s="17"/>
    </row>
    <row r="2" spans="1:7" ht="18.75">
      <c r="A2" s="140"/>
      <c r="B2" s="140"/>
      <c r="C2" s="140"/>
      <c r="D2" s="140"/>
      <c r="E2" s="140"/>
      <c r="F2" s="140"/>
      <c r="G2" s="1"/>
    </row>
    <row r="3" spans="1:7" ht="18.75">
      <c r="A3" s="140" t="s">
        <v>107</v>
      </c>
      <c r="B3" s="140"/>
      <c r="C3" s="140"/>
      <c r="D3" s="140"/>
      <c r="E3" s="140"/>
      <c r="F3" s="140"/>
      <c r="G3" s="1"/>
    </row>
    <row r="4" spans="1:7" ht="18.75">
      <c r="A4" s="3" t="s">
        <v>39</v>
      </c>
      <c r="B4" s="3" t="s">
        <v>50</v>
      </c>
      <c r="C4" s="3" t="s">
        <v>51</v>
      </c>
      <c r="D4" s="3" t="s">
        <v>52</v>
      </c>
      <c r="E4" s="18">
        <v>-0.13</v>
      </c>
      <c r="F4" s="18" t="s">
        <v>10</v>
      </c>
      <c r="G4" s="1"/>
    </row>
    <row r="5" spans="1:7" ht="15.75">
      <c r="A5" s="19">
        <v>1</v>
      </c>
      <c r="B5" s="20" t="s">
        <v>53</v>
      </c>
      <c r="C5" s="21">
        <v>2043.05</v>
      </c>
      <c r="D5" s="22">
        <f aca="true" t="shared" si="0" ref="D5:D38">SUM(C5:C5)</f>
        <v>2043.05</v>
      </c>
      <c r="E5" s="22">
        <f aca="true" t="shared" si="1" ref="E5:E38">D5*0.87</f>
        <v>1777.4534999999998</v>
      </c>
      <c r="F5" s="23">
        <v>1800</v>
      </c>
      <c r="G5" s="27"/>
    </row>
    <row r="6" spans="1:7" ht="15.75">
      <c r="A6" s="20">
        <v>2</v>
      </c>
      <c r="B6" s="20" t="s">
        <v>108</v>
      </c>
      <c r="C6" s="21">
        <v>9153.5</v>
      </c>
      <c r="D6" s="22">
        <f t="shared" si="0"/>
        <v>9153.5</v>
      </c>
      <c r="E6" s="22">
        <f t="shared" si="1"/>
        <v>7963.545</v>
      </c>
      <c r="F6" s="23">
        <v>8000</v>
      </c>
      <c r="G6" s="27"/>
    </row>
    <row r="7" spans="1:7" ht="15.75">
      <c r="A7" s="20">
        <v>3</v>
      </c>
      <c r="B7" s="24" t="s">
        <v>15</v>
      </c>
      <c r="C7" s="25">
        <v>1759.65</v>
      </c>
      <c r="D7" s="22">
        <f t="shared" si="0"/>
        <v>1759.65</v>
      </c>
      <c r="E7" s="22">
        <f t="shared" si="1"/>
        <v>1530.8955</v>
      </c>
      <c r="F7" s="26">
        <v>1500</v>
      </c>
      <c r="G7" s="27"/>
    </row>
    <row r="8" spans="1:7" ht="15.75">
      <c r="A8" s="20">
        <v>4</v>
      </c>
      <c r="B8" s="28" t="s">
        <v>16</v>
      </c>
      <c r="C8" s="25">
        <v>586.55</v>
      </c>
      <c r="D8" s="22">
        <f t="shared" si="0"/>
        <v>586.55</v>
      </c>
      <c r="E8" s="22">
        <f t="shared" si="1"/>
        <v>510.29849999999993</v>
      </c>
      <c r="F8" s="26">
        <v>500</v>
      </c>
      <c r="G8" s="27"/>
    </row>
    <row r="9" spans="1:7" ht="15.75">
      <c r="A9" s="20">
        <v>5</v>
      </c>
      <c r="B9" s="24" t="s">
        <v>17</v>
      </c>
      <c r="C9" s="25">
        <v>1759.65</v>
      </c>
      <c r="D9" s="22">
        <f t="shared" si="0"/>
        <v>1759.65</v>
      </c>
      <c r="E9" s="22">
        <f t="shared" si="1"/>
        <v>1530.8955</v>
      </c>
      <c r="F9" s="26">
        <v>1500</v>
      </c>
      <c r="G9" s="27"/>
    </row>
    <row r="10" spans="1:7" ht="15.75">
      <c r="A10" s="20">
        <v>6</v>
      </c>
      <c r="B10" s="24" t="s">
        <v>12</v>
      </c>
      <c r="C10" s="25">
        <v>22200</v>
      </c>
      <c r="D10" s="22">
        <f t="shared" si="0"/>
        <v>22200</v>
      </c>
      <c r="E10" s="22">
        <f t="shared" si="1"/>
        <v>19314</v>
      </c>
      <c r="F10" s="26">
        <v>19300</v>
      </c>
      <c r="G10" s="27"/>
    </row>
    <row r="11" spans="1:7" ht="15.75">
      <c r="A11" s="20">
        <v>7</v>
      </c>
      <c r="B11" s="24" t="s">
        <v>18</v>
      </c>
      <c r="C11" s="25">
        <v>1539.7</v>
      </c>
      <c r="D11" s="22">
        <f t="shared" si="0"/>
        <v>1539.7</v>
      </c>
      <c r="E11" s="22">
        <f t="shared" si="1"/>
        <v>1339.539</v>
      </c>
      <c r="F11" s="26">
        <v>1300</v>
      </c>
      <c r="G11" s="27"/>
    </row>
    <row r="12" spans="1:7" ht="15.75">
      <c r="A12" s="20">
        <v>8</v>
      </c>
      <c r="B12" s="28" t="s">
        <v>19</v>
      </c>
      <c r="C12" s="25">
        <v>2346.2</v>
      </c>
      <c r="D12" s="22">
        <f t="shared" si="0"/>
        <v>2346.2</v>
      </c>
      <c r="E12" s="22">
        <f t="shared" si="1"/>
        <v>2041.1939999999997</v>
      </c>
      <c r="F12" s="26">
        <v>2000</v>
      </c>
      <c r="G12" s="27"/>
    </row>
    <row r="13" spans="1:7" ht="15.75">
      <c r="A13" s="20">
        <v>9</v>
      </c>
      <c r="B13" s="24" t="s">
        <v>20</v>
      </c>
      <c r="C13" s="25">
        <v>2052.93</v>
      </c>
      <c r="D13" s="22">
        <f t="shared" si="0"/>
        <v>2052.93</v>
      </c>
      <c r="E13" s="22">
        <f t="shared" si="1"/>
        <v>1786.0491</v>
      </c>
      <c r="F13" s="26">
        <v>1800</v>
      </c>
      <c r="G13" s="27"/>
    </row>
    <row r="14" spans="1:7" ht="15.75">
      <c r="A14" s="20">
        <v>10</v>
      </c>
      <c r="B14" s="24" t="s">
        <v>21</v>
      </c>
      <c r="C14" s="25">
        <v>586.55</v>
      </c>
      <c r="D14" s="22">
        <f t="shared" si="0"/>
        <v>586.55</v>
      </c>
      <c r="E14" s="22">
        <f t="shared" si="1"/>
        <v>510.29849999999993</v>
      </c>
      <c r="F14" s="26">
        <v>500</v>
      </c>
      <c r="G14" s="27"/>
    </row>
    <row r="15" spans="1:7" ht="15.75">
      <c r="A15" s="20">
        <v>11</v>
      </c>
      <c r="B15" s="24" t="s">
        <v>22</v>
      </c>
      <c r="C15" s="25">
        <v>4545.77</v>
      </c>
      <c r="D15" s="22">
        <f t="shared" si="0"/>
        <v>4545.77</v>
      </c>
      <c r="E15" s="22">
        <f t="shared" si="1"/>
        <v>3954.8199000000004</v>
      </c>
      <c r="F15" s="26">
        <v>4000</v>
      </c>
      <c r="G15" s="27"/>
    </row>
    <row r="16" spans="1:7" ht="15.75">
      <c r="A16" s="20">
        <v>12</v>
      </c>
      <c r="B16" s="24" t="s">
        <v>54</v>
      </c>
      <c r="C16" s="25">
        <v>2043.05</v>
      </c>
      <c r="D16" s="22">
        <f t="shared" si="0"/>
        <v>2043.05</v>
      </c>
      <c r="E16" s="22">
        <f t="shared" si="1"/>
        <v>1777.4534999999998</v>
      </c>
      <c r="F16" s="26">
        <v>1800</v>
      </c>
      <c r="G16" s="27"/>
    </row>
    <row r="17" spans="1:7" ht="15.75">
      <c r="A17" s="20">
        <v>13</v>
      </c>
      <c r="B17" s="24" t="s">
        <v>23</v>
      </c>
      <c r="C17" s="25">
        <v>3728.6</v>
      </c>
      <c r="D17" s="22">
        <f t="shared" si="0"/>
        <v>3728.6</v>
      </c>
      <c r="E17" s="22">
        <f t="shared" si="1"/>
        <v>3243.882</v>
      </c>
      <c r="F17" s="26">
        <v>3200</v>
      </c>
      <c r="G17" s="27"/>
    </row>
    <row r="18" spans="1:7" ht="15.75">
      <c r="A18" s="20">
        <v>14</v>
      </c>
      <c r="B18" s="24" t="s">
        <v>24</v>
      </c>
      <c r="C18" s="25">
        <v>5990.79</v>
      </c>
      <c r="D18" s="22">
        <f t="shared" si="0"/>
        <v>5990.79</v>
      </c>
      <c r="E18" s="22">
        <f t="shared" si="1"/>
        <v>5211.9873</v>
      </c>
      <c r="F18" s="26">
        <v>5200</v>
      </c>
      <c r="G18" s="27"/>
    </row>
    <row r="19" spans="1:7" ht="15.75">
      <c r="A19" s="20">
        <v>15</v>
      </c>
      <c r="B19" s="24" t="s">
        <v>25</v>
      </c>
      <c r="C19" s="25">
        <v>17140.7</v>
      </c>
      <c r="D19" s="22">
        <f t="shared" si="0"/>
        <v>17140.7</v>
      </c>
      <c r="E19" s="22">
        <f t="shared" si="1"/>
        <v>14912.409</v>
      </c>
      <c r="F19" s="26">
        <v>15000</v>
      </c>
      <c r="G19" s="27"/>
    </row>
    <row r="20" spans="1:7" ht="15.75">
      <c r="A20" s="20">
        <v>16</v>
      </c>
      <c r="B20" s="24" t="s">
        <v>55</v>
      </c>
      <c r="C20" s="25">
        <v>3051.22</v>
      </c>
      <c r="D20" s="22">
        <f t="shared" si="0"/>
        <v>3051.22</v>
      </c>
      <c r="E20" s="22">
        <f t="shared" si="1"/>
        <v>2654.5613999999996</v>
      </c>
      <c r="F20" s="26">
        <v>2700</v>
      </c>
      <c r="G20" s="27"/>
    </row>
    <row r="21" spans="1:7" ht="15.75">
      <c r="A21" s="20">
        <v>17</v>
      </c>
      <c r="B21" s="24" t="s">
        <v>56</v>
      </c>
      <c r="C21" s="25">
        <v>2538.43</v>
      </c>
      <c r="D21" s="22">
        <f t="shared" si="0"/>
        <v>2538.43</v>
      </c>
      <c r="E21" s="22">
        <f t="shared" si="1"/>
        <v>2208.4341</v>
      </c>
      <c r="F21" s="26">
        <v>2200</v>
      </c>
      <c r="G21" s="27"/>
    </row>
    <row r="22" spans="1:7" ht="15.75">
      <c r="A22" s="20">
        <v>18</v>
      </c>
      <c r="B22" s="24" t="s">
        <v>57</v>
      </c>
      <c r="C22" s="25">
        <v>4597.7</v>
      </c>
      <c r="D22" s="22">
        <f t="shared" si="0"/>
        <v>4597.7</v>
      </c>
      <c r="E22" s="22">
        <f t="shared" si="1"/>
        <v>3999.999</v>
      </c>
      <c r="F22" s="26">
        <v>4000</v>
      </c>
      <c r="G22" s="27"/>
    </row>
    <row r="23" spans="1:7" ht="15.75">
      <c r="A23" s="20">
        <v>19</v>
      </c>
      <c r="B23" s="24" t="s">
        <v>27</v>
      </c>
      <c r="C23" s="25">
        <v>4576.75</v>
      </c>
      <c r="D23" s="22">
        <f t="shared" si="0"/>
        <v>4576.75</v>
      </c>
      <c r="E23" s="22">
        <f t="shared" si="1"/>
        <v>3981.7725</v>
      </c>
      <c r="F23" s="26">
        <v>4000</v>
      </c>
      <c r="G23" s="27"/>
    </row>
    <row r="24" spans="1:7" ht="15.75">
      <c r="A24" s="20">
        <v>20</v>
      </c>
      <c r="B24" s="24" t="s">
        <v>28</v>
      </c>
      <c r="C24" s="25">
        <v>18282.43</v>
      </c>
      <c r="D24" s="22">
        <f t="shared" si="0"/>
        <v>18282.43</v>
      </c>
      <c r="E24" s="22">
        <f t="shared" si="1"/>
        <v>15905.714100000001</v>
      </c>
      <c r="F24" s="26">
        <v>15900</v>
      </c>
      <c r="G24" s="27"/>
    </row>
    <row r="25" spans="1:7" ht="15.75">
      <c r="A25" s="20">
        <v>21</v>
      </c>
      <c r="B25" s="24" t="s">
        <v>58</v>
      </c>
      <c r="C25" s="25">
        <v>4692.41</v>
      </c>
      <c r="D25" s="22">
        <f t="shared" si="0"/>
        <v>4692.41</v>
      </c>
      <c r="E25" s="22">
        <f t="shared" si="1"/>
        <v>4082.3967</v>
      </c>
      <c r="F25" s="26">
        <v>4100</v>
      </c>
      <c r="G25" s="27"/>
    </row>
    <row r="26" spans="1:7" ht="15.75">
      <c r="A26" s="20">
        <v>22</v>
      </c>
      <c r="B26" s="24" t="s">
        <v>59</v>
      </c>
      <c r="C26" s="25">
        <v>2357.12</v>
      </c>
      <c r="D26" s="22">
        <f t="shared" si="0"/>
        <v>2357.12</v>
      </c>
      <c r="E26" s="22">
        <f t="shared" si="1"/>
        <v>2050.6944</v>
      </c>
      <c r="F26" s="26">
        <v>2000</v>
      </c>
      <c r="G26" s="27"/>
    </row>
    <row r="27" spans="1:7" ht="15.75">
      <c r="A27" s="20">
        <v>23</v>
      </c>
      <c r="B27" s="24" t="s">
        <v>29</v>
      </c>
      <c r="C27" s="25">
        <v>1957.37</v>
      </c>
      <c r="D27" s="22">
        <f t="shared" si="0"/>
        <v>1957.37</v>
      </c>
      <c r="E27" s="22">
        <f t="shared" si="1"/>
        <v>1702.9118999999998</v>
      </c>
      <c r="F27" s="26">
        <v>1700</v>
      </c>
      <c r="G27" s="27"/>
    </row>
    <row r="28" spans="1:7" ht="15.75">
      <c r="A28" s="20">
        <v>24</v>
      </c>
      <c r="B28" s="24" t="s">
        <v>30</v>
      </c>
      <c r="C28" s="25">
        <v>1613.02</v>
      </c>
      <c r="D28" s="22">
        <f t="shared" si="0"/>
        <v>1613.02</v>
      </c>
      <c r="E28" s="22">
        <f t="shared" si="1"/>
        <v>1403.3274</v>
      </c>
      <c r="F28" s="26">
        <v>1400</v>
      </c>
      <c r="G28" s="27"/>
    </row>
    <row r="29" spans="1:7" ht="15.75">
      <c r="A29" s="20">
        <v>25</v>
      </c>
      <c r="B29" s="24" t="s">
        <v>60</v>
      </c>
      <c r="C29" s="25">
        <v>2043.05</v>
      </c>
      <c r="D29" s="22">
        <f t="shared" si="0"/>
        <v>2043.05</v>
      </c>
      <c r="E29" s="22">
        <f t="shared" si="1"/>
        <v>1777.4534999999998</v>
      </c>
      <c r="F29" s="26">
        <v>1800</v>
      </c>
      <c r="G29" s="27"/>
    </row>
    <row r="30" spans="1:7" ht="15.75">
      <c r="A30" s="20">
        <v>26</v>
      </c>
      <c r="B30" s="24" t="s">
        <v>31</v>
      </c>
      <c r="C30" s="25">
        <v>7741.13</v>
      </c>
      <c r="D30" s="22">
        <f t="shared" si="0"/>
        <v>7741.13</v>
      </c>
      <c r="E30" s="22">
        <f t="shared" si="1"/>
        <v>6734.7831</v>
      </c>
      <c r="F30" s="26">
        <v>15800</v>
      </c>
      <c r="G30" s="27"/>
    </row>
    <row r="31" spans="1:7" ht="15.75">
      <c r="A31" s="20">
        <v>27</v>
      </c>
      <c r="B31" s="24" t="s">
        <v>32</v>
      </c>
      <c r="C31" s="25">
        <v>2000</v>
      </c>
      <c r="D31" s="22">
        <f t="shared" si="0"/>
        <v>2000</v>
      </c>
      <c r="E31" s="22">
        <f t="shared" si="1"/>
        <v>1740</v>
      </c>
      <c r="F31" s="26">
        <v>1800</v>
      </c>
      <c r="G31" s="27"/>
    </row>
    <row r="32" spans="1:7" ht="15.75">
      <c r="A32" s="20">
        <v>28</v>
      </c>
      <c r="B32" s="24" t="s">
        <v>33</v>
      </c>
      <c r="C32" s="25">
        <v>2211.87</v>
      </c>
      <c r="D32" s="22">
        <f t="shared" si="0"/>
        <v>2211.87</v>
      </c>
      <c r="E32" s="22">
        <f t="shared" si="1"/>
        <v>1924.3268999999998</v>
      </c>
      <c r="F32" s="26">
        <v>2000</v>
      </c>
      <c r="G32" s="27"/>
    </row>
    <row r="33" spans="1:7" ht="15.75">
      <c r="A33" s="20">
        <v>29</v>
      </c>
      <c r="B33" s="24" t="s">
        <v>34</v>
      </c>
      <c r="C33" s="25">
        <v>146.64</v>
      </c>
      <c r="D33" s="22">
        <f t="shared" si="0"/>
        <v>146.64</v>
      </c>
      <c r="E33" s="22">
        <f t="shared" si="1"/>
        <v>127.57679999999999</v>
      </c>
      <c r="F33" s="26">
        <v>130</v>
      </c>
      <c r="G33" s="17"/>
    </row>
    <row r="34" spans="1:7" ht="15.75">
      <c r="A34" s="20">
        <v>30</v>
      </c>
      <c r="B34" s="24" t="s">
        <v>61</v>
      </c>
      <c r="C34" s="25">
        <v>5610</v>
      </c>
      <c r="D34" s="22">
        <f t="shared" si="0"/>
        <v>5610</v>
      </c>
      <c r="E34" s="22">
        <f t="shared" si="1"/>
        <v>4880.7</v>
      </c>
      <c r="F34" s="26">
        <v>4900</v>
      </c>
      <c r="G34" s="17"/>
    </row>
    <row r="35" spans="1:7" ht="15.75">
      <c r="A35" s="20">
        <v>31</v>
      </c>
      <c r="B35" s="24" t="s">
        <v>35</v>
      </c>
      <c r="C35" s="25">
        <v>293.28</v>
      </c>
      <c r="D35" s="22">
        <f t="shared" si="0"/>
        <v>293.28</v>
      </c>
      <c r="E35" s="22">
        <f t="shared" si="1"/>
        <v>255.15359999999998</v>
      </c>
      <c r="F35" s="26">
        <v>260</v>
      </c>
      <c r="G35" s="17"/>
    </row>
    <row r="36" spans="1:7" ht="15.75">
      <c r="A36" s="20">
        <v>32</v>
      </c>
      <c r="B36" s="24" t="s">
        <v>36</v>
      </c>
      <c r="C36" s="25">
        <v>29885.1</v>
      </c>
      <c r="D36" s="22">
        <f t="shared" si="0"/>
        <v>29885.1</v>
      </c>
      <c r="E36" s="22">
        <f t="shared" si="1"/>
        <v>26000.037</v>
      </c>
      <c r="F36" s="26">
        <v>26000</v>
      </c>
      <c r="G36" s="17"/>
    </row>
    <row r="37" spans="1:7" ht="15.75">
      <c r="A37" s="20">
        <v>33</v>
      </c>
      <c r="B37" s="24" t="s">
        <v>37</v>
      </c>
      <c r="C37" s="25">
        <v>2809</v>
      </c>
      <c r="D37" s="22">
        <f t="shared" si="0"/>
        <v>2809</v>
      </c>
      <c r="E37" s="22">
        <f t="shared" si="1"/>
        <v>2443.83</v>
      </c>
      <c r="F37" s="26">
        <v>2400</v>
      </c>
      <c r="G37" s="30"/>
    </row>
    <row r="38" spans="1:6" ht="15.75">
      <c r="A38" s="20">
        <v>34</v>
      </c>
      <c r="B38" s="24" t="s">
        <v>62</v>
      </c>
      <c r="C38" s="25">
        <v>2401.66</v>
      </c>
      <c r="D38" s="22">
        <f t="shared" si="0"/>
        <v>2401.66</v>
      </c>
      <c r="E38" s="22">
        <f t="shared" si="1"/>
        <v>2089.4442</v>
      </c>
      <c r="F38" s="26">
        <v>2100</v>
      </c>
    </row>
    <row r="39" spans="1:7" ht="15.75">
      <c r="A39" s="17"/>
      <c r="B39" s="17"/>
      <c r="C39" s="29">
        <f>SUM(C5:C38)</f>
        <v>176284.87</v>
      </c>
      <c r="D39" s="17"/>
      <c r="E39" s="22">
        <f>SUM(E5:E38)</f>
        <v>153367.8369</v>
      </c>
      <c r="F39" s="31">
        <f>SUM(F5:F38)</f>
        <v>162590</v>
      </c>
      <c r="G39" s="17"/>
    </row>
    <row r="40" spans="1:7" ht="18.75">
      <c r="A40" s="17"/>
      <c r="B40" s="17"/>
      <c r="C40" s="17"/>
      <c r="D40" s="32"/>
      <c r="E40" s="32"/>
      <c r="F40" s="33">
        <f>SUM(F5:F38)</f>
        <v>162590</v>
      </c>
      <c r="G40" s="1"/>
    </row>
    <row r="41" spans="1:7" ht="18.75">
      <c r="A41" s="38"/>
      <c r="B41" s="38"/>
      <c r="C41" s="38"/>
      <c r="D41" s="38"/>
      <c r="E41" s="39"/>
      <c r="F41" s="39"/>
      <c r="G41" s="1"/>
    </row>
    <row r="42" spans="2:7" ht="19.5" thickBot="1">
      <c r="B42" s="142" t="s">
        <v>114</v>
      </c>
      <c r="C42" s="142"/>
      <c r="D42" s="142"/>
      <c r="E42" s="142"/>
      <c r="F42" s="142"/>
      <c r="G42" s="1"/>
    </row>
    <row r="43" spans="1:7" ht="16.5" thickBot="1">
      <c r="A43" s="55" t="s">
        <v>39</v>
      </c>
      <c r="B43" s="56" t="s">
        <v>50</v>
      </c>
      <c r="C43" s="56" t="s">
        <v>10</v>
      </c>
      <c r="G43" s="27"/>
    </row>
    <row r="44" spans="1:7" ht="16.5" thickBot="1">
      <c r="A44" s="57" t="s">
        <v>72</v>
      </c>
      <c r="B44" s="58" t="s">
        <v>67</v>
      </c>
      <c r="C44" s="60">
        <v>6000</v>
      </c>
      <c r="G44" s="27"/>
    </row>
    <row r="45" spans="1:7" ht="15.75">
      <c r="A45" s="40"/>
      <c r="B45" s="42"/>
      <c r="C45" s="43"/>
      <c r="D45" s="41"/>
      <c r="E45" s="41"/>
      <c r="F45" s="44"/>
      <c r="G45" s="27"/>
    </row>
    <row r="46" spans="1:7" ht="15.75">
      <c r="A46" s="40"/>
      <c r="B46" s="42"/>
      <c r="C46" s="43"/>
      <c r="D46" s="41"/>
      <c r="E46" s="41"/>
      <c r="F46" s="44"/>
      <c r="G46" s="27"/>
    </row>
    <row r="47" spans="1:7" ht="15.75">
      <c r="A47" s="40"/>
      <c r="B47" s="45"/>
      <c r="C47" s="43"/>
      <c r="D47" s="41"/>
      <c r="E47" s="41"/>
      <c r="F47" s="44"/>
      <c r="G47" s="27"/>
    </row>
    <row r="48" spans="1:7" ht="15.75">
      <c r="A48" s="40"/>
      <c r="B48" s="42"/>
      <c r="C48" s="43"/>
      <c r="D48" s="41"/>
      <c r="E48" s="41"/>
      <c r="F48" s="44"/>
      <c r="G48" s="27"/>
    </row>
    <row r="49" spans="1:7" ht="15.75">
      <c r="A49" s="40"/>
      <c r="B49" s="42"/>
      <c r="C49" s="43"/>
      <c r="D49" s="41"/>
      <c r="E49" s="41"/>
      <c r="F49" s="44"/>
      <c r="G49" s="27"/>
    </row>
    <row r="50" spans="1:7" ht="15.75">
      <c r="A50" s="40"/>
      <c r="B50" s="42"/>
      <c r="C50" s="43"/>
      <c r="D50" s="41"/>
      <c r="E50" s="41"/>
      <c r="F50" s="44"/>
      <c r="G50" s="27"/>
    </row>
    <row r="51" spans="1:7" ht="15.75">
      <c r="A51" s="40"/>
      <c r="B51" s="42"/>
      <c r="C51" s="43"/>
      <c r="D51" s="41"/>
      <c r="E51" s="41"/>
      <c r="F51" s="44"/>
      <c r="G51" s="27"/>
    </row>
    <row r="52" spans="1:7" ht="15.75">
      <c r="A52" s="40"/>
      <c r="B52" s="42"/>
      <c r="C52" s="43"/>
      <c r="D52" s="41"/>
      <c r="E52" s="41"/>
      <c r="F52" s="44"/>
      <c r="G52" s="27"/>
    </row>
    <row r="53" spans="1:7" ht="15.75">
      <c r="A53" s="40"/>
      <c r="B53" s="42"/>
      <c r="C53" s="43"/>
      <c r="D53" s="41"/>
      <c r="E53" s="41"/>
      <c r="F53" s="44"/>
      <c r="G53" s="27"/>
    </row>
    <row r="54" spans="1:7" ht="15.75">
      <c r="A54" s="40"/>
      <c r="B54" s="42"/>
      <c r="C54" s="43"/>
      <c r="D54" s="41"/>
      <c r="E54" s="41"/>
      <c r="F54" s="44"/>
      <c r="G54" s="27"/>
    </row>
    <row r="55" spans="1:7" ht="15.75">
      <c r="A55" s="40"/>
      <c r="B55" s="42"/>
      <c r="C55" s="43"/>
      <c r="D55" s="41"/>
      <c r="E55" s="41"/>
      <c r="F55" s="44"/>
      <c r="G55" s="27"/>
    </row>
    <row r="56" spans="1:7" ht="15.75">
      <c r="A56" s="40"/>
      <c r="B56" s="42"/>
      <c r="C56" s="43"/>
      <c r="D56" s="41"/>
      <c r="E56" s="41"/>
      <c r="F56" s="44"/>
      <c r="G56" s="27"/>
    </row>
    <row r="57" spans="1:7" ht="15.75">
      <c r="A57" s="40"/>
      <c r="B57" s="42"/>
      <c r="C57" s="43"/>
      <c r="D57" s="41"/>
      <c r="E57" s="41"/>
      <c r="F57" s="44"/>
      <c r="G57" s="27"/>
    </row>
    <row r="58" spans="1:7" ht="15.75">
      <c r="A58" s="40"/>
      <c r="B58" s="42"/>
      <c r="C58" s="43"/>
      <c r="D58" s="41"/>
      <c r="E58" s="41"/>
      <c r="F58" s="44"/>
      <c r="G58" s="27"/>
    </row>
    <row r="59" spans="1:7" ht="15.75">
      <c r="A59" s="40"/>
      <c r="B59" s="42"/>
      <c r="C59" s="43"/>
      <c r="D59" s="41"/>
      <c r="E59" s="41"/>
      <c r="F59" s="44"/>
      <c r="G59" s="27"/>
    </row>
    <row r="60" spans="1:7" ht="15.75">
      <c r="A60" s="40"/>
      <c r="B60" s="42"/>
      <c r="C60" s="43"/>
      <c r="D60" s="41"/>
      <c r="E60" s="41"/>
      <c r="F60" s="44"/>
      <c r="G60" s="27"/>
    </row>
    <row r="61" spans="1:7" ht="15.75">
      <c r="A61" s="40"/>
      <c r="B61" s="42"/>
      <c r="C61" s="43"/>
      <c r="D61" s="41"/>
      <c r="E61" s="41"/>
      <c r="F61" s="44"/>
      <c r="G61" s="27"/>
    </row>
    <row r="62" spans="1:7" ht="15.75">
      <c r="A62" s="40"/>
      <c r="B62" s="42"/>
      <c r="C62" s="43"/>
      <c r="D62" s="41"/>
      <c r="E62" s="41"/>
      <c r="F62" s="44"/>
      <c r="G62" s="27"/>
    </row>
    <row r="63" spans="1:7" ht="15.75">
      <c r="A63" s="40"/>
      <c r="B63" s="42"/>
      <c r="C63" s="43"/>
      <c r="D63" s="41"/>
      <c r="E63" s="41"/>
      <c r="F63" s="44"/>
      <c r="G63" s="27"/>
    </row>
    <row r="64" spans="1:7" ht="15.75">
      <c r="A64" s="40"/>
      <c r="B64" s="42"/>
      <c r="C64" s="43"/>
      <c r="D64" s="41"/>
      <c r="E64" s="41"/>
      <c r="F64" s="44"/>
      <c r="G64" s="27"/>
    </row>
    <row r="65" spans="1:7" ht="15.75">
      <c r="A65" s="40"/>
      <c r="B65" s="42"/>
      <c r="C65" s="43"/>
      <c r="D65" s="41"/>
      <c r="E65" s="41"/>
      <c r="F65" s="44"/>
      <c r="G65" s="27"/>
    </row>
    <row r="66" spans="1:7" ht="15.75">
      <c r="A66" s="40"/>
      <c r="B66" s="42"/>
      <c r="C66" s="43"/>
      <c r="D66" s="41"/>
      <c r="E66" s="41"/>
      <c r="F66" s="44"/>
      <c r="G66" s="27"/>
    </row>
    <row r="67" spans="1:7" ht="15.75">
      <c r="A67" s="40"/>
      <c r="B67" s="42"/>
      <c r="C67" s="43"/>
      <c r="D67" s="41"/>
      <c r="E67" s="41"/>
      <c r="F67" s="44"/>
      <c r="G67" s="27"/>
    </row>
    <row r="68" spans="1:7" ht="15.75">
      <c r="A68" s="40"/>
      <c r="B68" s="42"/>
      <c r="C68" s="43"/>
      <c r="D68" s="41"/>
      <c r="E68" s="41"/>
      <c r="F68" s="44"/>
      <c r="G68" s="27"/>
    </row>
    <row r="69" spans="1:7" ht="15.75">
      <c r="A69" s="40"/>
      <c r="B69" s="42"/>
      <c r="C69" s="43"/>
      <c r="D69" s="41"/>
      <c r="E69" s="41"/>
      <c r="F69" s="44"/>
      <c r="G69" s="27"/>
    </row>
    <row r="70" spans="1:7" ht="15.75">
      <c r="A70" s="40"/>
      <c r="B70" s="42"/>
      <c r="C70" s="43"/>
      <c r="D70" s="41"/>
      <c r="E70" s="41"/>
      <c r="F70" s="44"/>
      <c r="G70" s="27"/>
    </row>
    <row r="71" spans="1:7" ht="15.75">
      <c r="A71" s="40"/>
      <c r="B71" s="42"/>
      <c r="C71" s="43"/>
      <c r="D71" s="41"/>
      <c r="E71" s="41"/>
      <c r="F71" s="44"/>
      <c r="G71" s="27"/>
    </row>
    <row r="72" spans="1:7" ht="15.75">
      <c r="A72" s="40"/>
      <c r="B72" s="42"/>
      <c r="C72" s="43"/>
      <c r="D72" s="41"/>
      <c r="E72" s="41"/>
      <c r="F72" s="44"/>
      <c r="G72" s="17"/>
    </row>
    <row r="73" spans="1:7" ht="15.75">
      <c r="A73" s="40"/>
      <c r="B73" s="42"/>
      <c r="C73" s="43"/>
      <c r="D73" s="41"/>
      <c r="E73" s="41"/>
      <c r="F73" s="44"/>
      <c r="G73" s="17"/>
    </row>
    <row r="74" spans="1:7" ht="12.75">
      <c r="A74" s="46"/>
      <c r="B74" s="46"/>
      <c r="C74" s="47"/>
      <c r="D74" s="46"/>
      <c r="E74" s="46"/>
      <c r="F74" s="48"/>
      <c r="G74" s="17"/>
    </row>
    <row r="75" spans="1:7" ht="15.75">
      <c r="A75" s="46"/>
      <c r="B75" s="46"/>
      <c r="C75" s="46"/>
      <c r="D75" s="49"/>
      <c r="E75" s="49"/>
      <c r="F75" s="50"/>
      <c r="G75" s="30"/>
    </row>
  </sheetData>
  <sheetProtection/>
  <mergeCells count="4">
    <mergeCell ref="B42:F42"/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67">
      <selection activeCell="A1" sqref="A1:F1"/>
    </sheetView>
  </sheetViews>
  <sheetFormatPr defaultColWidth="9.00390625" defaultRowHeight="12.75"/>
  <cols>
    <col min="1" max="1" width="5.875" style="0" customWidth="1"/>
    <col min="2" max="2" width="38.125" style="0" customWidth="1"/>
    <col min="3" max="3" width="12.75390625" style="0" customWidth="1"/>
    <col min="4" max="4" width="9.125" style="0" hidden="1" customWidth="1"/>
    <col min="5" max="5" width="10.375" style="0" customWidth="1"/>
    <col min="6" max="6" width="10.625" style="0" customWidth="1"/>
  </cols>
  <sheetData>
    <row r="1" spans="1:7" ht="18" customHeight="1">
      <c r="A1" s="137" t="s">
        <v>49</v>
      </c>
      <c r="B1" s="138"/>
      <c r="C1" s="139"/>
      <c r="D1" s="139"/>
      <c r="E1" s="139"/>
      <c r="F1" s="139"/>
      <c r="G1" s="17"/>
    </row>
    <row r="2" spans="1:7" ht="9.75" customHeight="1">
      <c r="A2" s="140"/>
      <c r="B2" s="140"/>
      <c r="C2" s="140"/>
      <c r="D2" s="140"/>
      <c r="E2" s="140"/>
      <c r="F2" s="140"/>
      <c r="G2" s="1"/>
    </row>
    <row r="3" spans="1:7" ht="18.75">
      <c r="A3" s="140" t="s">
        <v>115</v>
      </c>
      <c r="B3" s="140"/>
      <c r="C3" s="140"/>
      <c r="D3" s="140"/>
      <c r="E3" s="140"/>
      <c r="F3" s="140"/>
      <c r="G3" s="1"/>
    </row>
    <row r="4" spans="1:7" ht="18.75">
      <c r="A4" s="3" t="s">
        <v>39</v>
      </c>
      <c r="B4" s="3" t="s">
        <v>50</v>
      </c>
      <c r="C4" s="3" t="s">
        <v>51</v>
      </c>
      <c r="D4" s="3" t="s">
        <v>52</v>
      </c>
      <c r="E4" s="18">
        <v>-0.13</v>
      </c>
      <c r="F4" s="18" t="s">
        <v>10</v>
      </c>
      <c r="G4" s="1"/>
    </row>
    <row r="5" spans="1:7" ht="15.75">
      <c r="A5" s="19">
        <v>1</v>
      </c>
      <c r="B5" s="20" t="s">
        <v>53</v>
      </c>
      <c r="C5" s="21">
        <v>2043.05</v>
      </c>
      <c r="D5" s="22">
        <f aca="true" t="shared" si="0" ref="D5:D38">SUM(C5:C5)</f>
        <v>2043.05</v>
      </c>
      <c r="E5" s="22">
        <f aca="true" t="shared" si="1" ref="E5:E38">D5*0.87</f>
        <v>1777.4534999999998</v>
      </c>
      <c r="F5" s="23">
        <v>1800</v>
      </c>
      <c r="G5" s="27"/>
    </row>
    <row r="6" spans="1:7" ht="15.75">
      <c r="A6" s="20">
        <v>2</v>
      </c>
      <c r="B6" s="20" t="s">
        <v>108</v>
      </c>
      <c r="C6" s="21">
        <v>9153.5</v>
      </c>
      <c r="D6" s="22">
        <f t="shared" si="0"/>
        <v>9153.5</v>
      </c>
      <c r="E6" s="22">
        <f t="shared" si="1"/>
        <v>7963.545</v>
      </c>
      <c r="F6" s="23">
        <v>8000</v>
      </c>
      <c r="G6" s="27"/>
    </row>
    <row r="7" spans="1:7" ht="15.75">
      <c r="A7" s="20">
        <v>3</v>
      </c>
      <c r="B7" s="24" t="s">
        <v>15</v>
      </c>
      <c r="C7" s="25">
        <v>1759.65</v>
      </c>
      <c r="D7" s="22">
        <f t="shared" si="0"/>
        <v>1759.65</v>
      </c>
      <c r="E7" s="22">
        <f t="shared" si="1"/>
        <v>1530.8955</v>
      </c>
      <c r="F7" s="26">
        <v>1500</v>
      </c>
      <c r="G7" s="27"/>
    </row>
    <row r="8" spans="1:7" ht="15.75">
      <c r="A8" s="20">
        <v>4</v>
      </c>
      <c r="B8" s="28" t="s">
        <v>16</v>
      </c>
      <c r="C8" s="25">
        <v>586.55</v>
      </c>
      <c r="D8" s="22">
        <f t="shared" si="0"/>
        <v>586.55</v>
      </c>
      <c r="E8" s="22">
        <f t="shared" si="1"/>
        <v>510.29849999999993</v>
      </c>
      <c r="F8" s="26">
        <v>500</v>
      </c>
      <c r="G8" s="27"/>
    </row>
    <row r="9" spans="1:7" ht="15.75">
      <c r="A9" s="20">
        <v>5</v>
      </c>
      <c r="B9" s="24" t="s">
        <v>17</v>
      </c>
      <c r="C9" s="25">
        <v>1759.65</v>
      </c>
      <c r="D9" s="22">
        <f t="shared" si="0"/>
        <v>1759.65</v>
      </c>
      <c r="E9" s="22">
        <f t="shared" si="1"/>
        <v>1530.8955</v>
      </c>
      <c r="F9" s="26">
        <v>1500</v>
      </c>
      <c r="G9" s="27"/>
    </row>
    <row r="10" spans="1:7" ht="15.75">
      <c r="A10" s="20">
        <v>6</v>
      </c>
      <c r="B10" s="24" t="s">
        <v>12</v>
      </c>
      <c r="C10" s="25">
        <v>22200</v>
      </c>
      <c r="D10" s="22">
        <f t="shared" si="0"/>
        <v>22200</v>
      </c>
      <c r="E10" s="22">
        <f t="shared" si="1"/>
        <v>19314</v>
      </c>
      <c r="F10" s="26">
        <v>19300</v>
      </c>
      <c r="G10" s="27"/>
    </row>
    <row r="11" spans="1:7" ht="15.75">
      <c r="A11" s="20">
        <v>7</v>
      </c>
      <c r="B11" s="24" t="s">
        <v>18</v>
      </c>
      <c r="C11" s="25">
        <v>1539.7</v>
      </c>
      <c r="D11" s="22">
        <f t="shared" si="0"/>
        <v>1539.7</v>
      </c>
      <c r="E11" s="22">
        <f t="shared" si="1"/>
        <v>1339.539</v>
      </c>
      <c r="F11" s="26">
        <v>1300</v>
      </c>
      <c r="G11" s="27"/>
    </row>
    <row r="12" spans="1:7" ht="15.75">
      <c r="A12" s="20">
        <v>8</v>
      </c>
      <c r="B12" s="28" t="s">
        <v>19</v>
      </c>
      <c r="C12" s="25">
        <v>2346.2</v>
      </c>
      <c r="D12" s="22">
        <f t="shared" si="0"/>
        <v>2346.2</v>
      </c>
      <c r="E12" s="22">
        <f t="shared" si="1"/>
        <v>2041.1939999999997</v>
      </c>
      <c r="F12" s="26">
        <v>2000</v>
      </c>
      <c r="G12" s="27"/>
    </row>
    <row r="13" spans="1:7" ht="15.75">
      <c r="A13" s="20">
        <v>9</v>
      </c>
      <c r="B13" s="24" t="s">
        <v>20</v>
      </c>
      <c r="C13" s="25">
        <v>2052.93</v>
      </c>
      <c r="D13" s="22">
        <f t="shared" si="0"/>
        <v>2052.93</v>
      </c>
      <c r="E13" s="22">
        <f t="shared" si="1"/>
        <v>1786.0491</v>
      </c>
      <c r="F13" s="26">
        <v>1800</v>
      </c>
      <c r="G13" s="27"/>
    </row>
    <row r="14" spans="1:7" ht="15.75">
      <c r="A14" s="20">
        <v>10</v>
      </c>
      <c r="B14" s="24" t="s">
        <v>21</v>
      </c>
      <c r="C14" s="25">
        <v>586.55</v>
      </c>
      <c r="D14" s="22">
        <f t="shared" si="0"/>
        <v>586.55</v>
      </c>
      <c r="E14" s="22">
        <f t="shared" si="1"/>
        <v>510.29849999999993</v>
      </c>
      <c r="F14" s="26">
        <v>500</v>
      </c>
      <c r="G14" s="27"/>
    </row>
    <row r="15" spans="1:7" ht="15.75">
      <c r="A15" s="20">
        <v>11</v>
      </c>
      <c r="B15" s="24" t="s">
        <v>22</v>
      </c>
      <c r="C15" s="25">
        <v>4545.77</v>
      </c>
      <c r="D15" s="22">
        <f t="shared" si="0"/>
        <v>4545.77</v>
      </c>
      <c r="E15" s="22">
        <f t="shared" si="1"/>
        <v>3954.8199000000004</v>
      </c>
      <c r="F15" s="26">
        <v>4000</v>
      </c>
      <c r="G15" s="27"/>
    </row>
    <row r="16" spans="1:7" ht="15.75">
      <c r="A16" s="20">
        <v>12</v>
      </c>
      <c r="B16" s="24" t="s">
        <v>54</v>
      </c>
      <c r="C16" s="25">
        <v>2043.05</v>
      </c>
      <c r="D16" s="22">
        <f t="shared" si="0"/>
        <v>2043.05</v>
      </c>
      <c r="E16" s="22">
        <f t="shared" si="1"/>
        <v>1777.4534999999998</v>
      </c>
      <c r="F16" s="26">
        <v>1800</v>
      </c>
      <c r="G16" s="27"/>
    </row>
    <row r="17" spans="1:7" ht="15.75">
      <c r="A17" s="20">
        <v>13</v>
      </c>
      <c r="B17" s="24" t="s">
        <v>23</v>
      </c>
      <c r="C17" s="25">
        <v>3728.6</v>
      </c>
      <c r="D17" s="22">
        <f t="shared" si="0"/>
        <v>3728.6</v>
      </c>
      <c r="E17" s="22">
        <f t="shared" si="1"/>
        <v>3243.882</v>
      </c>
      <c r="F17" s="26">
        <v>3200</v>
      </c>
      <c r="G17" s="27"/>
    </row>
    <row r="18" spans="1:7" ht="15.75">
      <c r="A18" s="20">
        <v>14</v>
      </c>
      <c r="B18" s="24" t="s">
        <v>24</v>
      </c>
      <c r="C18" s="25">
        <v>5990.79</v>
      </c>
      <c r="D18" s="22">
        <f t="shared" si="0"/>
        <v>5990.79</v>
      </c>
      <c r="E18" s="22">
        <f t="shared" si="1"/>
        <v>5211.9873</v>
      </c>
      <c r="F18" s="26">
        <v>5200</v>
      </c>
      <c r="G18" s="27"/>
    </row>
    <row r="19" spans="1:7" ht="15.75">
      <c r="A19" s="20">
        <v>15</v>
      </c>
      <c r="B19" s="24" t="s">
        <v>25</v>
      </c>
      <c r="C19" s="25">
        <v>10689.7</v>
      </c>
      <c r="D19" s="22">
        <f t="shared" si="0"/>
        <v>10689.7</v>
      </c>
      <c r="E19" s="22">
        <f t="shared" si="1"/>
        <v>9300.039</v>
      </c>
      <c r="F19" s="26">
        <v>9300</v>
      </c>
      <c r="G19" s="27"/>
    </row>
    <row r="20" spans="1:7" ht="15.75">
      <c r="A20" s="20">
        <v>16</v>
      </c>
      <c r="B20" s="24" t="s">
        <v>55</v>
      </c>
      <c r="C20" s="25">
        <v>3051.22</v>
      </c>
      <c r="D20" s="22">
        <f t="shared" si="0"/>
        <v>3051.22</v>
      </c>
      <c r="E20" s="22">
        <f t="shared" si="1"/>
        <v>2654.5613999999996</v>
      </c>
      <c r="F20" s="26">
        <v>2700</v>
      </c>
      <c r="G20" s="27"/>
    </row>
    <row r="21" spans="1:7" ht="15.75">
      <c r="A21" s="20">
        <v>17</v>
      </c>
      <c r="B21" s="24" t="s">
        <v>56</v>
      </c>
      <c r="C21" s="25">
        <v>2538.43</v>
      </c>
      <c r="D21" s="22">
        <f t="shared" si="0"/>
        <v>2538.43</v>
      </c>
      <c r="E21" s="22">
        <f t="shared" si="1"/>
        <v>2208.4341</v>
      </c>
      <c r="F21" s="26">
        <v>2200</v>
      </c>
      <c r="G21" s="27"/>
    </row>
    <row r="22" spans="1:7" ht="15.75">
      <c r="A22" s="20">
        <v>18</v>
      </c>
      <c r="B22" s="24" t="s">
        <v>57</v>
      </c>
      <c r="C22" s="25">
        <v>4597.7</v>
      </c>
      <c r="D22" s="22">
        <f t="shared" si="0"/>
        <v>4597.7</v>
      </c>
      <c r="E22" s="22">
        <f t="shared" si="1"/>
        <v>3999.999</v>
      </c>
      <c r="F22" s="26">
        <v>4000</v>
      </c>
      <c r="G22" s="27"/>
    </row>
    <row r="23" spans="1:7" ht="15.75">
      <c r="A23" s="20">
        <v>19</v>
      </c>
      <c r="B23" s="24" t="s">
        <v>27</v>
      </c>
      <c r="C23" s="25">
        <v>4576.75</v>
      </c>
      <c r="D23" s="22">
        <f t="shared" si="0"/>
        <v>4576.75</v>
      </c>
      <c r="E23" s="22">
        <f t="shared" si="1"/>
        <v>3981.7725</v>
      </c>
      <c r="F23" s="26">
        <v>4000</v>
      </c>
      <c r="G23" s="27"/>
    </row>
    <row r="24" spans="1:7" ht="15.75">
      <c r="A24" s="20">
        <v>20</v>
      </c>
      <c r="B24" s="24" t="s">
        <v>28</v>
      </c>
      <c r="C24" s="25">
        <v>18282.43</v>
      </c>
      <c r="D24" s="22">
        <f t="shared" si="0"/>
        <v>18282.43</v>
      </c>
      <c r="E24" s="22">
        <f t="shared" si="1"/>
        <v>15905.714100000001</v>
      </c>
      <c r="F24" s="26">
        <v>15900</v>
      </c>
      <c r="G24" s="27"/>
    </row>
    <row r="25" spans="1:7" ht="15.75">
      <c r="A25" s="20">
        <v>21</v>
      </c>
      <c r="B25" s="24" t="s">
        <v>58</v>
      </c>
      <c r="C25" s="25">
        <v>2346.2</v>
      </c>
      <c r="D25" s="22">
        <f t="shared" si="0"/>
        <v>2346.2</v>
      </c>
      <c r="E25" s="22">
        <f t="shared" si="1"/>
        <v>2041.1939999999997</v>
      </c>
      <c r="F25" s="26">
        <v>2000</v>
      </c>
      <c r="G25" s="27"/>
    </row>
    <row r="26" spans="1:7" ht="15.75">
      <c r="A26" s="20">
        <v>22</v>
      </c>
      <c r="B26" s="24" t="s">
        <v>59</v>
      </c>
      <c r="C26" s="25">
        <v>2357.12</v>
      </c>
      <c r="D26" s="22">
        <f t="shared" si="0"/>
        <v>2357.12</v>
      </c>
      <c r="E26" s="22">
        <f t="shared" si="1"/>
        <v>2050.6944</v>
      </c>
      <c r="F26" s="26">
        <v>2000</v>
      </c>
      <c r="G26" s="27"/>
    </row>
    <row r="27" spans="1:7" ht="15.75">
      <c r="A27" s="20">
        <v>23</v>
      </c>
      <c r="B27" s="24" t="s">
        <v>29</v>
      </c>
      <c r="C27" s="25">
        <v>1957.37</v>
      </c>
      <c r="D27" s="22">
        <f t="shared" si="0"/>
        <v>1957.37</v>
      </c>
      <c r="E27" s="22">
        <f t="shared" si="1"/>
        <v>1702.9118999999998</v>
      </c>
      <c r="F27" s="26">
        <v>1700</v>
      </c>
      <c r="G27" s="27"/>
    </row>
    <row r="28" spans="1:7" ht="15.75">
      <c r="A28" s="20">
        <v>24</v>
      </c>
      <c r="B28" s="24" t="s">
        <v>30</v>
      </c>
      <c r="C28" s="25">
        <v>1613.02</v>
      </c>
      <c r="D28" s="22">
        <f t="shared" si="0"/>
        <v>1613.02</v>
      </c>
      <c r="E28" s="22">
        <f t="shared" si="1"/>
        <v>1403.3274</v>
      </c>
      <c r="F28" s="26">
        <v>1400</v>
      </c>
      <c r="G28" s="27"/>
    </row>
    <row r="29" spans="1:7" ht="15.75">
      <c r="A29" s="20">
        <v>25</v>
      </c>
      <c r="B29" s="24" t="s">
        <v>60</v>
      </c>
      <c r="C29" s="25">
        <v>2043.05</v>
      </c>
      <c r="D29" s="22">
        <f t="shared" si="0"/>
        <v>2043.05</v>
      </c>
      <c r="E29" s="22">
        <f t="shared" si="1"/>
        <v>1777.4534999999998</v>
      </c>
      <c r="F29" s="26">
        <v>1800</v>
      </c>
      <c r="G29" s="27"/>
    </row>
    <row r="30" spans="1:7" ht="15.75">
      <c r="A30" s="20">
        <v>26</v>
      </c>
      <c r="B30" s="24" t="s">
        <v>31</v>
      </c>
      <c r="C30" s="25">
        <v>7741.13</v>
      </c>
      <c r="D30" s="22">
        <f t="shared" si="0"/>
        <v>7741.13</v>
      </c>
      <c r="E30" s="22">
        <f t="shared" si="1"/>
        <v>6734.7831</v>
      </c>
      <c r="F30" s="26">
        <v>6700</v>
      </c>
      <c r="G30" s="27"/>
    </row>
    <row r="31" spans="1:7" ht="15.75">
      <c r="A31" s="20">
        <v>27</v>
      </c>
      <c r="B31" s="24" t="s">
        <v>32</v>
      </c>
      <c r="C31" s="25">
        <v>2000</v>
      </c>
      <c r="D31" s="22">
        <f t="shared" si="0"/>
        <v>2000</v>
      </c>
      <c r="E31" s="22">
        <f t="shared" si="1"/>
        <v>1740</v>
      </c>
      <c r="F31" s="26">
        <v>1800</v>
      </c>
      <c r="G31" s="27"/>
    </row>
    <row r="32" spans="1:7" ht="15.75">
      <c r="A32" s="20">
        <v>28</v>
      </c>
      <c r="B32" s="24" t="s">
        <v>33</v>
      </c>
      <c r="C32" s="25">
        <v>2211.87</v>
      </c>
      <c r="D32" s="22">
        <f t="shared" si="0"/>
        <v>2211.87</v>
      </c>
      <c r="E32" s="22">
        <f t="shared" si="1"/>
        <v>1924.3268999999998</v>
      </c>
      <c r="F32" s="26">
        <v>2000</v>
      </c>
      <c r="G32" s="27"/>
    </row>
    <row r="33" spans="1:7" ht="15.75">
      <c r="A33" s="20">
        <v>29</v>
      </c>
      <c r="B33" s="24" t="s">
        <v>34</v>
      </c>
      <c r="C33" s="25">
        <v>146.64</v>
      </c>
      <c r="D33" s="22">
        <f t="shared" si="0"/>
        <v>146.64</v>
      </c>
      <c r="E33" s="22">
        <f t="shared" si="1"/>
        <v>127.57679999999999</v>
      </c>
      <c r="F33" s="26">
        <v>130</v>
      </c>
      <c r="G33" s="27"/>
    </row>
    <row r="34" spans="1:7" ht="15.75">
      <c r="A34" s="20">
        <v>30</v>
      </c>
      <c r="B34" s="24" t="s">
        <v>61</v>
      </c>
      <c r="C34" s="25">
        <v>5610</v>
      </c>
      <c r="D34" s="22">
        <f t="shared" si="0"/>
        <v>5610</v>
      </c>
      <c r="E34" s="22">
        <f t="shared" si="1"/>
        <v>4880.7</v>
      </c>
      <c r="F34" s="26">
        <v>4900</v>
      </c>
      <c r="G34" s="27"/>
    </row>
    <row r="35" spans="1:7" ht="15.75">
      <c r="A35" s="20">
        <v>31</v>
      </c>
      <c r="B35" s="24" t="s">
        <v>35</v>
      </c>
      <c r="C35" s="25">
        <v>293.28</v>
      </c>
      <c r="D35" s="22">
        <f t="shared" si="0"/>
        <v>293.28</v>
      </c>
      <c r="E35" s="22">
        <f t="shared" si="1"/>
        <v>255.15359999999998</v>
      </c>
      <c r="F35" s="26">
        <v>260</v>
      </c>
      <c r="G35" s="27"/>
    </row>
    <row r="36" spans="1:7" ht="15.75">
      <c r="A36" s="20">
        <v>32</v>
      </c>
      <c r="B36" s="24" t="s">
        <v>36</v>
      </c>
      <c r="C36" s="25">
        <v>29885.1</v>
      </c>
      <c r="D36" s="22">
        <f t="shared" si="0"/>
        <v>29885.1</v>
      </c>
      <c r="E36" s="22">
        <f t="shared" si="1"/>
        <v>26000.037</v>
      </c>
      <c r="F36" s="26">
        <v>26000</v>
      </c>
      <c r="G36" s="17"/>
    </row>
    <row r="37" spans="1:7" ht="15.75">
      <c r="A37" s="20">
        <v>33</v>
      </c>
      <c r="B37" s="24" t="s">
        <v>37</v>
      </c>
      <c r="C37" s="25">
        <v>2809</v>
      </c>
      <c r="D37" s="22">
        <f t="shared" si="0"/>
        <v>2809</v>
      </c>
      <c r="E37" s="22">
        <f t="shared" si="1"/>
        <v>2443.83</v>
      </c>
      <c r="F37" s="26">
        <v>2400</v>
      </c>
      <c r="G37" s="17"/>
    </row>
    <row r="38" spans="1:7" ht="15.75">
      <c r="A38" s="20">
        <v>34</v>
      </c>
      <c r="B38" s="24" t="s">
        <v>62</v>
      </c>
      <c r="C38" s="25">
        <v>2401.66</v>
      </c>
      <c r="D38" s="22">
        <f t="shared" si="0"/>
        <v>2401.66</v>
      </c>
      <c r="E38" s="22">
        <f t="shared" si="1"/>
        <v>2089.4442</v>
      </c>
      <c r="F38" s="26">
        <v>2100</v>
      </c>
      <c r="G38" s="17"/>
    </row>
    <row r="39" spans="1:7" ht="15.75">
      <c r="A39" s="17"/>
      <c r="B39" s="17"/>
      <c r="C39" s="29">
        <f>SUM(C5:C38)</f>
        <v>167487.65999999997</v>
      </c>
      <c r="D39" s="17"/>
      <c r="E39" s="22">
        <f>SUM(E5:E38)</f>
        <v>145714.2642</v>
      </c>
      <c r="F39" s="31">
        <f>SUM(F5:F38)</f>
        <v>145690</v>
      </c>
      <c r="G39" s="17"/>
    </row>
    <row r="40" spans="1:7" ht="15.75">
      <c r="A40" s="17"/>
      <c r="B40" s="17"/>
      <c r="C40" s="17"/>
      <c r="D40" s="32"/>
      <c r="E40" s="32"/>
      <c r="F40" s="33">
        <f>SUM(F5:F38)</f>
        <v>145690</v>
      </c>
      <c r="G40" s="30"/>
    </row>
    <row r="47" spans="1:7" ht="15.75">
      <c r="A47" s="140" t="s">
        <v>116</v>
      </c>
      <c r="B47" s="140"/>
      <c r="C47" s="140"/>
      <c r="D47" s="140"/>
      <c r="E47" s="140"/>
      <c r="F47" s="140"/>
      <c r="G47" s="17"/>
    </row>
    <row r="48" spans="1:7" ht="18.75">
      <c r="A48" s="3" t="s">
        <v>39</v>
      </c>
      <c r="B48" s="3" t="s">
        <v>50</v>
      </c>
      <c r="C48" s="3" t="s">
        <v>51</v>
      </c>
      <c r="D48" s="3" t="s">
        <v>52</v>
      </c>
      <c r="E48" s="18">
        <v>-0.13</v>
      </c>
      <c r="F48" s="18" t="s">
        <v>10</v>
      </c>
      <c r="G48" s="1"/>
    </row>
    <row r="49" spans="1:7" ht="18.75">
      <c r="A49" s="19">
        <v>1</v>
      </c>
      <c r="B49" s="20" t="s">
        <v>53</v>
      </c>
      <c r="C49" s="21">
        <v>2043.05</v>
      </c>
      <c r="D49" s="22">
        <f aca="true" t="shared" si="2" ref="D49:D83">SUM(C49:C49)</f>
        <v>2043.05</v>
      </c>
      <c r="E49" s="22">
        <f aca="true" t="shared" si="3" ref="E49:E83">D49*0.87</f>
        <v>1777.4534999999998</v>
      </c>
      <c r="F49" s="23">
        <v>1800</v>
      </c>
      <c r="G49" s="1"/>
    </row>
    <row r="50" spans="1:7" ht="18.75">
      <c r="A50" s="20">
        <v>2</v>
      </c>
      <c r="B50" s="20" t="s">
        <v>108</v>
      </c>
      <c r="C50" s="21">
        <v>9153.5</v>
      </c>
      <c r="D50" s="22">
        <f t="shared" si="2"/>
        <v>9153.5</v>
      </c>
      <c r="E50" s="22">
        <f t="shared" si="3"/>
        <v>7963.545</v>
      </c>
      <c r="F50" s="23">
        <v>8000</v>
      </c>
      <c r="G50" s="1"/>
    </row>
    <row r="51" spans="1:7" ht="15.75">
      <c r="A51" s="20">
        <v>3</v>
      </c>
      <c r="B51" s="24" t="s">
        <v>15</v>
      </c>
      <c r="C51" s="25">
        <v>1759.65</v>
      </c>
      <c r="D51" s="22">
        <f t="shared" si="2"/>
        <v>1759.65</v>
      </c>
      <c r="E51" s="22">
        <f t="shared" si="3"/>
        <v>1530.8955</v>
      </c>
      <c r="F51" s="26">
        <v>1500</v>
      </c>
      <c r="G51" s="27"/>
    </row>
    <row r="52" spans="1:7" ht="15.75">
      <c r="A52" s="20">
        <v>4</v>
      </c>
      <c r="B52" s="28" t="s">
        <v>16</v>
      </c>
      <c r="C52" s="25">
        <v>586.55</v>
      </c>
      <c r="D52" s="22">
        <f t="shared" si="2"/>
        <v>586.55</v>
      </c>
      <c r="E52" s="22">
        <f t="shared" si="3"/>
        <v>510.29849999999993</v>
      </c>
      <c r="F52" s="26">
        <v>500</v>
      </c>
      <c r="G52" s="27"/>
    </row>
    <row r="53" spans="1:7" ht="15.75">
      <c r="A53" s="20">
        <v>5</v>
      </c>
      <c r="B53" s="24" t="s">
        <v>17</v>
      </c>
      <c r="C53" s="25">
        <v>1759.65</v>
      </c>
      <c r="D53" s="22">
        <f t="shared" si="2"/>
        <v>1759.65</v>
      </c>
      <c r="E53" s="22">
        <f t="shared" si="3"/>
        <v>1530.8955</v>
      </c>
      <c r="F53" s="26">
        <v>1500</v>
      </c>
      <c r="G53" s="27"/>
    </row>
    <row r="54" spans="1:7" ht="15.75">
      <c r="A54" s="20">
        <v>6</v>
      </c>
      <c r="B54" s="24" t="s">
        <v>12</v>
      </c>
      <c r="C54" s="25">
        <v>22200</v>
      </c>
      <c r="D54" s="22">
        <f t="shared" si="2"/>
        <v>22200</v>
      </c>
      <c r="E54" s="22">
        <f t="shared" si="3"/>
        <v>19314</v>
      </c>
      <c r="F54" s="26">
        <v>19300</v>
      </c>
      <c r="G54" s="27"/>
    </row>
    <row r="55" spans="1:7" ht="15.75">
      <c r="A55" s="20">
        <v>7</v>
      </c>
      <c r="B55" s="24" t="s">
        <v>18</v>
      </c>
      <c r="C55" s="25">
        <v>1539.7</v>
      </c>
      <c r="D55" s="22">
        <f t="shared" si="2"/>
        <v>1539.7</v>
      </c>
      <c r="E55" s="22">
        <f t="shared" si="3"/>
        <v>1339.539</v>
      </c>
      <c r="F55" s="26">
        <v>1300</v>
      </c>
      <c r="G55" s="27"/>
    </row>
    <row r="56" spans="1:7" ht="14.25" customHeight="1">
      <c r="A56" s="20">
        <v>8</v>
      </c>
      <c r="B56" s="28" t="s">
        <v>19</v>
      </c>
      <c r="C56" s="25">
        <v>2346.2</v>
      </c>
      <c r="D56" s="22">
        <f t="shared" si="2"/>
        <v>2346.2</v>
      </c>
      <c r="E56" s="22">
        <f t="shared" si="3"/>
        <v>2041.1939999999997</v>
      </c>
      <c r="F56" s="26">
        <v>2000</v>
      </c>
      <c r="G56" s="17"/>
    </row>
    <row r="57" spans="1:7" ht="18.75" customHeight="1">
      <c r="A57" s="20">
        <v>9</v>
      </c>
      <c r="B57" s="24" t="s">
        <v>20</v>
      </c>
      <c r="C57" s="25">
        <v>2052.93</v>
      </c>
      <c r="D57" s="22">
        <f t="shared" si="2"/>
        <v>2052.93</v>
      </c>
      <c r="E57" s="22">
        <f t="shared" si="3"/>
        <v>1786.0491</v>
      </c>
      <c r="F57" s="26">
        <v>1800</v>
      </c>
      <c r="G57" s="30"/>
    </row>
    <row r="58" spans="1:6" ht="15.75">
      <c r="A58" s="20">
        <v>10</v>
      </c>
      <c r="B58" s="24" t="s">
        <v>21</v>
      </c>
      <c r="C58" s="25">
        <v>586.55</v>
      </c>
      <c r="D58" s="22">
        <f t="shared" si="2"/>
        <v>586.55</v>
      </c>
      <c r="E58" s="22">
        <f t="shared" si="3"/>
        <v>510.29849999999993</v>
      </c>
      <c r="F58" s="26">
        <v>500</v>
      </c>
    </row>
    <row r="59" spans="1:6" ht="15.75">
      <c r="A59" s="20">
        <v>11</v>
      </c>
      <c r="B59" s="24" t="s">
        <v>22</v>
      </c>
      <c r="C59" s="25">
        <v>4545.77</v>
      </c>
      <c r="D59" s="22">
        <f t="shared" si="2"/>
        <v>4545.77</v>
      </c>
      <c r="E59" s="22">
        <f t="shared" si="3"/>
        <v>3954.8199000000004</v>
      </c>
      <c r="F59" s="26">
        <v>4000</v>
      </c>
    </row>
    <row r="60" spans="1:7" ht="14.25" customHeight="1">
      <c r="A60" s="20">
        <v>12</v>
      </c>
      <c r="B60" s="24" t="s">
        <v>54</v>
      </c>
      <c r="C60" s="25">
        <v>2043.05</v>
      </c>
      <c r="D60" s="22">
        <f t="shared" si="2"/>
        <v>2043.05</v>
      </c>
      <c r="E60" s="22">
        <f t="shared" si="3"/>
        <v>1777.4534999999998</v>
      </c>
      <c r="F60" s="26">
        <v>1800</v>
      </c>
      <c r="G60" s="17"/>
    </row>
    <row r="61" spans="1:7" ht="18.75" customHeight="1">
      <c r="A61" s="20">
        <v>13</v>
      </c>
      <c r="B61" s="24" t="s">
        <v>23</v>
      </c>
      <c r="C61" s="25">
        <v>3728.6</v>
      </c>
      <c r="D61" s="22">
        <f t="shared" si="2"/>
        <v>3728.6</v>
      </c>
      <c r="E61" s="22">
        <f t="shared" si="3"/>
        <v>3243.882</v>
      </c>
      <c r="F61" s="26">
        <v>3200</v>
      </c>
      <c r="G61" s="1"/>
    </row>
    <row r="62" spans="1:7" ht="18.75">
      <c r="A62" s="20">
        <v>14</v>
      </c>
      <c r="B62" s="24" t="s">
        <v>24</v>
      </c>
      <c r="C62" s="25">
        <v>5990.79</v>
      </c>
      <c r="D62" s="22">
        <f t="shared" si="2"/>
        <v>5990.79</v>
      </c>
      <c r="E62" s="22">
        <f t="shared" si="3"/>
        <v>5211.9873</v>
      </c>
      <c r="F62" s="26">
        <v>5200</v>
      </c>
      <c r="G62" s="1"/>
    </row>
    <row r="63" spans="1:7" ht="18.75">
      <c r="A63" s="20">
        <v>15</v>
      </c>
      <c r="B63" s="24" t="s">
        <v>25</v>
      </c>
      <c r="C63" s="25">
        <v>10689.7</v>
      </c>
      <c r="D63" s="22">
        <f t="shared" si="2"/>
        <v>10689.7</v>
      </c>
      <c r="E63" s="22">
        <f t="shared" si="3"/>
        <v>9300.039</v>
      </c>
      <c r="F63" s="26">
        <v>9300</v>
      </c>
      <c r="G63" s="1"/>
    </row>
    <row r="64" spans="1:7" ht="15.75">
      <c r="A64" s="20">
        <v>16</v>
      </c>
      <c r="B64" s="24" t="s">
        <v>55</v>
      </c>
      <c r="C64" s="25">
        <v>3051.22</v>
      </c>
      <c r="D64" s="22">
        <f t="shared" si="2"/>
        <v>3051.22</v>
      </c>
      <c r="E64" s="22">
        <f t="shared" si="3"/>
        <v>2654.5613999999996</v>
      </c>
      <c r="F64" s="26">
        <v>2700</v>
      </c>
      <c r="G64" s="27"/>
    </row>
    <row r="65" spans="1:7" ht="15.75">
      <c r="A65" s="20">
        <v>17</v>
      </c>
      <c r="B65" s="24" t="s">
        <v>56</v>
      </c>
      <c r="C65" s="25">
        <v>2538.43</v>
      </c>
      <c r="D65" s="22">
        <f t="shared" si="2"/>
        <v>2538.43</v>
      </c>
      <c r="E65" s="22">
        <f t="shared" si="3"/>
        <v>2208.4341</v>
      </c>
      <c r="F65" s="26">
        <v>2200</v>
      </c>
      <c r="G65" s="27"/>
    </row>
    <row r="66" spans="1:7" ht="15.75">
      <c r="A66" s="20">
        <v>18</v>
      </c>
      <c r="B66" s="24" t="s">
        <v>57</v>
      </c>
      <c r="C66" s="25">
        <v>4597.7</v>
      </c>
      <c r="D66" s="22">
        <f t="shared" si="2"/>
        <v>4597.7</v>
      </c>
      <c r="E66" s="22">
        <f t="shared" si="3"/>
        <v>3999.999</v>
      </c>
      <c r="F66" s="26">
        <v>4000</v>
      </c>
      <c r="G66" s="27"/>
    </row>
    <row r="67" spans="1:7" ht="15.75">
      <c r="A67" s="20">
        <v>19</v>
      </c>
      <c r="B67" s="24" t="s">
        <v>27</v>
      </c>
      <c r="C67" s="25">
        <v>4576.75</v>
      </c>
      <c r="D67" s="22">
        <f t="shared" si="2"/>
        <v>4576.75</v>
      </c>
      <c r="E67" s="22">
        <f t="shared" si="3"/>
        <v>3981.7725</v>
      </c>
      <c r="F67" s="26">
        <v>4000</v>
      </c>
      <c r="G67" s="27"/>
    </row>
    <row r="68" spans="1:7" ht="15.75">
      <c r="A68" s="20">
        <v>20</v>
      </c>
      <c r="B68" s="24" t="s">
        <v>28</v>
      </c>
      <c r="C68" s="25">
        <v>18282.43</v>
      </c>
      <c r="D68" s="22">
        <f t="shared" si="2"/>
        <v>18282.43</v>
      </c>
      <c r="E68" s="22">
        <f t="shared" si="3"/>
        <v>15905.714100000001</v>
      </c>
      <c r="F68" s="26">
        <v>15900</v>
      </c>
      <c r="G68" s="27"/>
    </row>
    <row r="69" spans="1:7" ht="15.75">
      <c r="A69" s="20">
        <v>21</v>
      </c>
      <c r="B69" s="24" t="s">
        <v>58</v>
      </c>
      <c r="C69" s="25">
        <v>2346.2</v>
      </c>
      <c r="D69" s="22">
        <f t="shared" si="2"/>
        <v>2346.2</v>
      </c>
      <c r="E69" s="22">
        <f t="shared" si="3"/>
        <v>2041.1939999999997</v>
      </c>
      <c r="F69" s="26">
        <v>2000</v>
      </c>
      <c r="G69" s="27"/>
    </row>
    <row r="70" spans="1:7" ht="15.75">
      <c r="A70" s="20">
        <v>22</v>
      </c>
      <c r="B70" s="24" t="s">
        <v>59</v>
      </c>
      <c r="C70" s="25">
        <v>2357.12</v>
      </c>
      <c r="D70" s="22">
        <f t="shared" si="2"/>
        <v>2357.12</v>
      </c>
      <c r="E70" s="22">
        <f t="shared" si="3"/>
        <v>2050.6944</v>
      </c>
      <c r="F70" s="26">
        <v>2000</v>
      </c>
      <c r="G70" s="27"/>
    </row>
    <row r="71" spans="1:7" ht="15.75">
      <c r="A71" s="20">
        <v>23</v>
      </c>
      <c r="B71" s="24" t="s">
        <v>29</v>
      </c>
      <c r="C71" s="25">
        <v>1957.37</v>
      </c>
      <c r="D71" s="22">
        <f t="shared" si="2"/>
        <v>1957.37</v>
      </c>
      <c r="E71" s="22">
        <f t="shared" si="3"/>
        <v>1702.9118999999998</v>
      </c>
      <c r="F71" s="26">
        <v>1700</v>
      </c>
      <c r="G71" s="27"/>
    </row>
    <row r="72" spans="1:7" ht="15.75">
      <c r="A72" s="20">
        <v>24</v>
      </c>
      <c r="B72" s="24" t="s">
        <v>30</v>
      </c>
      <c r="C72" s="25">
        <v>1613.02</v>
      </c>
      <c r="D72" s="22">
        <f t="shared" si="2"/>
        <v>1613.02</v>
      </c>
      <c r="E72" s="22">
        <f t="shared" si="3"/>
        <v>1403.3274</v>
      </c>
      <c r="F72" s="26">
        <v>1400</v>
      </c>
      <c r="G72" s="27"/>
    </row>
    <row r="73" spans="1:7" ht="15.75">
      <c r="A73" s="20">
        <v>25</v>
      </c>
      <c r="B73" s="24" t="s">
        <v>63</v>
      </c>
      <c r="C73" s="25">
        <v>73.32</v>
      </c>
      <c r="D73" s="22">
        <f t="shared" si="2"/>
        <v>73.32</v>
      </c>
      <c r="E73" s="22">
        <f t="shared" si="3"/>
        <v>63.788399999999996</v>
      </c>
      <c r="F73" s="26">
        <v>200</v>
      </c>
      <c r="G73" s="27"/>
    </row>
    <row r="74" spans="1:7" ht="15.75">
      <c r="A74" s="20">
        <v>26</v>
      </c>
      <c r="B74" s="24" t="s">
        <v>60</v>
      </c>
      <c r="C74" s="25">
        <v>2043.05</v>
      </c>
      <c r="D74" s="22">
        <f t="shared" si="2"/>
        <v>2043.05</v>
      </c>
      <c r="E74" s="22">
        <f t="shared" si="3"/>
        <v>1777.4534999999998</v>
      </c>
      <c r="F74" s="26">
        <v>1800</v>
      </c>
      <c r="G74" s="27"/>
    </row>
    <row r="75" spans="1:7" ht="15.75">
      <c r="A75" s="20">
        <v>27</v>
      </c>
      <c r="B75" s="24" t="s">
        <v>31</v>
      </c>
      <c r="C75" s="25">
        <v>7741.13</v>
      </c>
      <c r="D75" s="22">
        <f t="shared" si="2"/>
        <v>7741.13</v>
      </c>
      <c r="E75" s="22">
        <f t="shared" si="3"/>
        <v>6734.7831</v>
      </c>
      <c r="F75" s="26">
        <v>6700</v>
      </c>
      <c r="G75" s="27"/>
    </row>
    <row r="76" spans="1:7" ht="15.75">
      <c r="A76" s="20">
        <v>28</v>
      </c>
      <c r="B76" s="24" t="s">
        <v>32</v>
      </c>
      <c r="C76" s="25">
        <v>2000</v>
      </c>
      <c r="D76" s="22">
        <f t="shared" si="2"/>
        <v>2000</v>
      </c>
      <c r="E76" s="22">
        <f t="shared" si="3"/>
        <v>1740</v>
      </c>
      <c r="F76" s="26">
        <v>1800</v>
      </c>
      <c r="G76" s="27"/>
    </row>
    <row r="77" spans="1:7" ht="15.75">
      <c r="A77" s="20">
        <v>29</v>
      </c>
      <c r="B77" s="24" t="s">
        <v>33</v>
      </c>
      <c r="C77" s="25">
        <v>2211.87</v>
      </c>
      <c r="D77" s="22">
        <f t="shared" si="2"/>
        <v>2211.87</v>
      </c>
      <c r="E77" s="22">
        <f t="shared" si="3"/>
        <v>1924.3268999999998</v>
      </c>
      <c r="F77" s="26">
        <v>2000</v>
      </c>
      <c r="G77" s="27"/>
    </row>
    <row r="78" spans="1:7" ht="15.75">
      <c r="A78" s="20">
        <v>30</v>
      </c>
      <c r="B78" s="24" t="s">
        <v>34</v>
      </c>
      <c r="C78" s="25">
        <v>146.64</v>
      </c>
      <c r="D78" s="22">
        <f t="shared" si="2"/>
        <v>146.64</v>
      </c>
      <c r="E78" s="22">
        <f t="shared" si="3"/>
        <v>127.57679999999999</v>
      </c>
      <c r="F78" s="26">
        <v>130</v>
      </c>
      <c r="G78" s="17"/>
    </row>
    <row r="79" spans="1:7" ht="15.75">
      <c r="A79" s="20">
        <v>31</v>
      </c>
      <c r="B79" s="24" t="s">
        <v>61</v>
      </c>
      <c r="C79" s="25">
        <v>5610</v>
      </c>
      <c r="D79" s="22">
        <f t="shared" si="2"/>
        <v>5610</v>
      </c>
      <c r="E79" s="22">
        <f t="shared" si="3"/>
        <v>4880.7</v>
      </c>
      <c r="F79" s="26">
        <v>4900</v>
      </c>
      <c r="G79" s="30"/>
    </row>
    <row r="80" spans="1:6" ht="15.75">
      <c r="A80" s="20">
        <v>32</v>
      </c>
      <c r="B80" s="24" t="s">
        <v>35</v>
      </c>
      <c r="C80" s="25">
        <v>293.28</v>
      </c>
      <c r="D80" s="22">
        <f t="shared" si="2"/>
        <v>293.28</v>
      </c>
      <c r="E80" s="22">
        <f t="shared" si="3"/>
        <v>255.15359999999998</v>
      </c>
      <c r="F80" s="26">
        <v>260</v>
      </c>
    </row>
    <row r="81" spans="1:6" ht="15.75">
      <c r="A81" s="20">
        <v>33</v>
      </c>
      <c r="B81" s="24" t="s">
        <v>36</v>
      </c>
      <c r="C81" s="25">
        <v>29885.1</v>
      </c>
      <c r="D81" s="22">
        <f t="shared" si="2"/>
        <v>29885.1</v>
      </c>
      <c r="E81" s="22">
        <f t="shared" si="3"/>
        <v>26000.037</v>
      </c>
      <c r="F81" s="26">
        <v>26000</v>
      </c>
    </row>
    <row r="82" spans="1:6" ht="15.75">
      <c r="A82" s="20">
        <v>34</v>
      </c>
      <c r="B82" s="24" t="s">
        <v>37</v>
      </c>
      <c r="C82" s="25">
        <v>2809</v>
      </c>
      <c r="D82" s="22">
        <f t="shared" si="2"/>
        <v>2809</v>
      </c>
      <c r="E82" s="22">
        <f t="shared" si="3"/>
        <v>2443.83</v>
      </c>
      <c r="F82" s="26">
        <v>2400</v>
      </c>
    </row>
    <row r="83" spans="1:6" ht="15.75">
      <c r="A83" s="20">
        <v>35</v>
      </c>
      <c r="B83" s="24" t="s">
        <v>62</v>
      </c>
      <c r="C83" s="25">
        <v>2401.66</v>
      </c>
      <c r="D83" s="22">
        <f t="shared" si="2"/>
        <v>2401.66</v>
      </c>
      <c r="E83" s="22">
        <f t="shared" si="3"/>
        <v>2089.4442</v>
      </c>
      <c r="F83" s="26">
        <v>2100</v>
      </c>
    </row>
    <row r="84" spans="1:6" ht="15.75">
      <c r="A84" s="17"/>
      <c r="B84" s="17"/>
      <c r="C84" s="29">
        <f>SUM(C49:C83)</f>
        <v>167560.97999999998</v>
      </c>
      <c r="D84" s="17"/>
      <c r="E84" s="22">
        <f>SUM(E49:E83)</f>
        <v>145778.0526</v>
      </c>
      <c r="F84" s="31">
        <f>SUM(F49:F83)</f>
        <v>145890</v>
      </c>
    </row>
    <row r="85" spans="1:6" ht="15.75">
      <c r="A85" s="17"/>
      <c r="B85" s="17"/>
      <c r="C85" s="17"/>
      <c r="D85" s="32"/>
      <c r="E85" s="32"/>
      <c r="F85" s="33">
        <f>SUM(F49:F83)</f>
        <v>145890</v>
      </c>
    </row>
  </sheetData>
  <sheetProtection/>
  <mergeCells count="4">
    <mergeCell ref="A1:F1"/>
    <mergeCell ref="A2:F2"/>
    <mergeCell ref="A47:F47"/>
    <mergeCell ref="A3:F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E23" sqref="E23"/>
    </sheetView>
  </sheetViews>
  <sheetFormatPr defaultColWidth="9.00390625" defaultRowHeight="12.75"/>
  <cols>
    <col min="1" max="1" width="7.25390625" style="0" customWidth="1"/>
    <col min="2" max="2" width="36.125" style="0" customWidth="1"/>
    <col min="3" max="3" width="11.25390625" style="0" customWidth="1"/>
  </cols>
  <sheetData>
    <row r="1" spans="1:6" ht="14.25">
      <c r="A1" s="137" t="s">
        <v>49</v>
      </c>
      <c r="B1" s="138"/>
      <c r="C1" s="139"/>
      <c r="D1" s="139"/>
      <c r="E1" s="139"/>
      <c r="F1" s="139"/>
    </row>
    <row r="2" ht="12.75">
      <c r="B2" t="s">
        <v>165</v>
      </c>
    </row>
    <row r="3" ht="13.5" thickBot="1"/>
    <row r="4" spans="1:3" ht="13.5" thickBot="1">
      <c r="A4" s="55" t="s">
        <v>39</v>
      </c>
      <c r="B4" s="56" t="s">
        <v>50</v>
      </c>
      <c r="C4" s="56" t="s">
        <v>10</v>
      </c>
    </row>
    <row r="5" spans="1:3" ht="16.5" thickBot="1">
      <c r="A5" s="57">
        <v>1</v>
      </c>
      <c r="B5" s="58" t="s">
        <v>157</v>
      </c>
      <c r="C5" s="58" t="s">
        <v>164</v>
      </c>
    </row>
    <row r="6" spans="1:3" ht="16.5" thickBot="1">
      <c r="A6" s="61">
        <v>2</v>
      </c>
      <c r="B6" s="58" t="s">
        <v>158</v>
      </c>
      <c r="C6" s="60">
        <v>14000</v>
      </c>
    </row>
    <row r="7" spans="1:3" ht="16.5" thickBot="1">
      <c r="A7" s="61">
        <v>3</v>
      </c>
      <c r="B7" s="58" t="s">
        <v>64</v>
      </c>
      <c r="C7" s="60">
        <v>10000</v>
      </c>
    </row>
    <row r="8" spans="1:3" ht="16.5" thickBot="1">
      <c r="A8" s="61">
        <v>4</v>
      </c>
      <c r="B8" s="58" t="s">
        <v>65</v>
      </c>
      <c r="C8" s="60">
        <v>20000</v>
      </c>
    </row>
    <row r="9" spans="1:3" ht="16.5" thickBot="1">
      <c r="A9" s="61">
        <v>5</v>
      </c>
      <c r="B9" s="58" t="s">
        <v>159</v>
      </c>
      <c r="C9" s="60">
        <v>22000</v>
      </c>
    </row>
    <row r="10" spans="1:3" ht="16.5" thickBot="1">
      <c r="A10" s="61">
        <v>6</v>
      </c>
      <c r="B10" s="58" t="s">
        <v>160</v>
      </c>
      <c r="C10" s="60">
        <v>12000</v>
      </c>
    </row>
    <row r="11" spans="1:3" ht="16.5" thickBot="1">
      <c r="A11" s="61">
        <v>7</v>
      </c>
      <c r="B11" s="58" t="s">
        <v>67</v>
      </c>
      <c r="C11" s="58" t="s">
        <v>164</v>
      </c>
    </row>
    <row r="12" spans="1:3" ht="16.5" thickBot="1">
      <c r="A12" s="61">
        <v>8</v>
      </c>
      <c r="B12" s="58" t="s">
        <v>161</v>
      </c>
      <c r="C12" s="60">
        <v>8000</v>
      </c>
    </row>
    <row r="13" spans="1:3" ht="16.5" thickBot="1">
      <c r="A13" s="61">
        <v>9</v>
      </c>
      <c r="B13" s="58" t="s">
        <v>24</v>
      </c>
      <c r="C13" s="60">
        <v>12000</v>
      </c>
    </row>
    <row r="14" spans="1:3" ht="16.5" thickBot="1">
      <c r="A14" s="61">
        <v>10</v>
      </c>
      <c r="B14" s="58" t="s">
        <v>55</v>
      </c>
      <c r="C14" s="60">
        <v>8000</v>
      </c>
    </row>
    <row r="15" spans="1:3" ht="16.5" thickBot="1">
      <c r="A15" s="61">
        <v>11</v>
      </c>
      <c r="B15" s="58" t="s">
        <v>26</v>
      </c>
      <c r="C15" s="60">
        <v>8000</v>
      </c>
    </row>
    <row r="16" spans="1:3" ht="16.5" thickBot="1">
      <c r="A16" s="61">
        <v>12</v>
      </c>
      <c r="B16" s="58" t="s">
        <v>27</v>
      </c>
      <c r="C16" s="60">
        <v>14000</v>
      </c>
    </row>
    <row r="17" spans="1:3" ht="16.5" thickBot="1">
      <c r="A17" s="61">
        <v>13</v>
      </c>
      <c r="B17" s="58" t="s">
        <v>59</v>
      </c>
      <c r="C17" s="60">
        <v>4000</v>
      </c>
    </row>
    <row r="18" spans="1:3" ht="16.5" thickBot="1">
      <c r="A18" s="61">
        <v>14</v>
      </c>
      <c r="B18" s="58" t="s">
        <v>94</v>
      </c>
      <c r="C18" s="60">
        <v>48000</v>
      </c>
    </row>
    <row r="19" spans="1:3" ht="16.5" thickBot="1">
      <c r="A19" s="61">
        <v>15</v>
      </c>
      <c r="B19" s="58" t="s">
        <v>162</v>
      </c>
      <c r="C19" s="60">
        <v>8000</v>
      </c>
    </row>
    <row r="20" spans="1:3" ht="16.5" thickBot="1">
      <c r="A20" s="61">
        <v>16</v>
      </c>
      <c r="B20" s="58" t="s">
        <v>110</v>
      </c>
      <c r="C20" s="60">
        <v>1000</v>
      </c>
    </row>
    <row r="21" spans="1:3" ht="16.5" thickBot="1">
      <c r="A21" s="61">
        <v>17</v>
      </c>
      <c r="B21" s="58" t="s">
        <v>98</v>
      </c>
      <c r="C21" s="60">
        <v>1000</v>
      </c>
    </row>
    <row r="22" spans="1:3" ht="16.5" thickBot="1">
      <c r="A22" s="61">
        <v>18</v>
      </c>
      <c r="B22" s="58" t="s">
        <v>68</v>
      </c>
      <c r="C22" s="60">
        <v>8000</v>
      </c>
    </row>
    <row r="23" spans="1:3" ht="16.5" thickBot="1">
      <c r="A23" s="61">
        <v>19</v>
      </c>
      <c r="B23" s="58" t="s">
        <v>69</v>
      </c>
      <c r="C23" s="60">
        <v>12000</v>
      </c>
    </row>
    <row r="24" spans="1:3" ht="16.5" thickBot="1">
      <c r="A24" s="61">
        <v>20</v>
      </c>
      <c r="B24" s="58" t="s">
        <v>163</v>
      </c>
      <c r="C24" s="60">
        <v>12000</v>
      </c>
    </row>
    <row r="25" ht="15.75">
      <c r="C25" s="77">
        <v>234000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7">
      <selection activeCell="G4" sqref="G4"/>
    </sheetView>
  </sheetViews>
  <sheetFormatPr defaultColWidth="9.00390625" defaultRowHeight="12.75"/>
  <cols>
    <col min="1" max="1" width="6.625" style="0" customWidth="1"/>
    <col min="2" max="2" width="37.875" style="0" customWidth="1"/>
    <col min="3" max="3" width="12.00390625" style="0" customWidth="1"/>
    <col min="4" max="4" width="14.375" style="0" customWidth="1"/>
    <col min="5" max="5" width="11.375" style="0" customWidth="1"/>
    <col min="6" max="6" width="17.75390625" style="0" customWidth="1"/>
  </cols>
  <sheetData>
    <row r="1" spans="1:6" ht="20.25">
      <c r="A1" s="137" t="s">
        <v>166</v>
      </c>
      <c r="B1" s="137"/>
      <c r="C1" s="137"/>
      <c r="D1" s="137"/>
      <c r="E1" s="137"/>
      <c r="F1" s="137"/>
    </row>
    <row r="2" spans="1:6" ht="12.75">
      <c r="A2" s="3" t="s">
        <v>39</v>
      </c>
      <c r="B2" s="3" t="s">
        <v>50</v>
      </c>
      <c r="C2" s="3" t="s">
        <v>51</v>
      </c>
      <c r="D2" s="78" t="s">
        <v>167</v>
      </c>
      <c r="E2" s="18">
        <v>-0.13</v>
      </c>
      <c r="F2" s="18" t="s">
        <v>10</v>
      </c>
    </row>
    <row r="3" spans="1:6" ht="15.75">
      <c r="A3" s="19">
        <v>1</v>
      </c>
      <c r="B3" s="20" t="s">
        <v>53</v>
      </c>
      <c r="C3" s="21">
        <v>2043.05</v>
      </c>
      <c r="D3" s="21">
        <f>C3*4</f>
        <v>8172.2</v>
      </c>
      <c r="E3" s="22">
        <f>D3*0.87</f>
        <v>7109.813999999999</v>
      </c>
      <c r="F3" s="23">
        <v>7100</v>
      </c>
    </row>
    <row r="4" spans="1:6" ht="15.75">
      <c r="A4" s="20">
        <v>2</v>
      </c>
      <c r="B4" s="20" t="s">
        <v>108</v>
      </c>
      <c r="C4" s="21">
        <v>9153.5</v>
      </c>
      <c r="D4" s="21">
        <f aca="true" t="shared" si="0" ref="D4:D55">C4*4</f>
        <v>36614</v>
      </c>
      <c r="E4" s="22">
        <f aca="true" t="shared" si="1" ref="E4:E55">D4*0.87</f>
        <v>31854.18</v>
      </c>
      <c r="F4" s="23">
        <v>32000</v>
      </c>
    </row>
    <row r="5" spans="1:6" ht="15.75">
      <c r="A5" s="20">
        <v>3</v>
      </c>
      <c r="B5" s="24" t="s">
        <v>15</v>
      </c>
      <c r="C5" s="25">
        <v>1759.65</v>
      </c>
      <c r="D5" s="21">
        <f t="shared" si="0"/>
        <v>7038.6</v>
      </c>
      <c r="E5" s="22">
        <f t="shared" si="1"/>
        <v>6123.582</v>
      </c>
      <c r="F5" s="26">
        <v>6100</v>
      </c>
    </row>
    <row r="6" spans="1:6" ht="15.75">
      <c r="A6" s="20">
        <v>4</v>
      </c>
      <c r="B6" s="24" t="s">
        <v>157</v>
      </c>
      <c r="C6" s="25"/>
      <c r="D6" s="21"/>
      <c r="E6" s="22"/>
      <c r="F6" s="26">
        <v>15000</v>
      </c>
    </row>
    <row r="7" spans="1:6" ht="15.75">
      <c r="A7" s="20">
        <v>5</v>
      </c>
      <c r="B7" s="24" t="s">
        <v>168</v>
      </c>
      <c r="C7" s="25"/>
      <c r="D7" s="21"/>
      <c r="E7" s="22"/>
      <c r="F7" s="26">
        <v>22300</v>
      </c>
    </row>
    <row r="8" spans="1:6" ht="15.75">
      <c r="A8" s="20">
        <v>6</v>
      </c>
      <c r="B8" s="24" t="s">
        <v>158</v>
      </c>
      <c r="C8" s="25"/>
      <c r="D8" s="21"/>
      <c r="E8" s="22"/>
      <c r="F8" s="26">
        <v>6000</v>
      </c>
    </row>
    <row r="9" spans="1:6" ht="15.75">
      <c r="A9" s="20">
        <v>7</v>
      </c>
      <c r="B9" s="28" t="s">
        <v>16</v>
      </c>
      <c r="C9" s="25">
        <v>586.55</v>
      </c>
      <c r="D9" s="21">
        <f t="shared" si="0"/>
        <v>2346.2</v>
      </c>
      <c r="E9" s="22">
        <f t="shared" si="1"/>
        <v>2041.1939999999997</v>
      </c>
      <c r="F9" s="26">
        <v>2000</v>
      </c>
    </row>
    <row r="10" spans="1:6" ht="15.75">
      <c r="A10" s="20">
        <v>8</v>
      </c>
      <c r="B10" s="28" t="s">
        <v>64</v>
      </c>
      <c r="C10" s="25"/>
      <c r="D10" s="21"/>
      <c r="E10" s="22"/>
      <c r="F10" s="26">
        <v>10000</v>
      </c>
    </row>
    <row r="11" spans="1:6" ht="15.75">
      <c r="A11" s="20">
        <v>9</v>
      </c>
      <c r="B11" s="28" t="s">
        <v>75</v>
      </c>
      <c r="C11" s="25"/>
      <c r="D11" s="21"/>
      <c r="E11" s="22"/>
      <c r="F11" s="26">
        <v>18100</v>
      </c>
    </row>
    <row r="12" spans="1:6" ht="15.75">
      <c r="A12" s="20">
        <v>10</v>
      </c>
      <c r="B12" s="28" t="s">
        <v>65</v>
      </c>
      <c r="C12" s="25"/>
      <c r="D12" s="21"/>
      <c r="E12" s="22"/>
      <c r="F12" s="26">
        <v>2000</v>
      </c>
    </row>
    <row r="13" spans="1:6" ht="15.75">
      <c r="A13" s="20">
        <v>11</v>
      </c>
      <c r="B13" s="24" t="s">
        <v>17</v>
      </c>
      <c r="C13" s="25">
        <v>1759.65</v>
      </c>
      <c r="D13" s="21">
        <f t="shared" si="0"/>
        <v>7038.6</v>
      </c>
      <c r="E13" s="22">
        <f t="shared" si="1"/>
        <v>6123.582</v>
      </c>
      <c r="F13" s="26">
        <v>6100</v>
      </c>
    </row>
    <row r="14" spans="1:6" ht="15.75">
      <c r="A14" s="20">
        <v>12</v>
      </c>
      <c r="B14" s="24" t="s">
        <v>12</v>
      </c>
      <c r="C14" s="25">
        <v>33908.05</v>
      </c>
      <c r="D14" s="21">
        <f>C14*4</f>
        <v>135632.2</v>
      </c>
      <c r="E14" s="22">
        <v>136551</v>
      </c>
      <c r="F14" s="26">
        <f>136600+12000</f>
        <v>148600</v>
      </c>
    </row>
    <row r="15" spans="1:6" ht="15.75">
      <c r="A15" s="20">
        <v>13</v>
      </c>
      <c r="B15" s="24" t="s">
        <v>18</v>
      </c>
      <c r="C15" s="25">
        <v>1539.7</v>
      </c>
      <c r="D15" s="21">
        <f t="shared" si="0"/>
        <v>6158.8</v>
      </c>
      <c r="E15" s="22">
        <f t="shared" si="1"/>
        <v>5358.156</v>
      </c>
      <c r="F15" s="26">
        <v>5400</v>
      </c>
    </row>
    <row r="16" spans="1:6" ht="15.75">
      <c r="A16" s="20">
        <v>14</v>
      </c>
      <c r="B16" s="28" t="s">
        <v>19</v>
      </c>
      <c r="C16" s="25">
        <v>2346.2</v>
      </c>
      <c r="D16" s="21">
        <f t="shared" si="0"/>
        <v>9384.8</v>
      </c>
      <c r="E16" s="22">
        <f t="shared" si="1"/>
        <v>8164.775999999999</v>
      </c>
      <c r="F16" s="26">
        <v>8200</v>
      </c>
    </row>
    <row r="17" spans="1:6" ht="15.75">
      <c r="A17" s="20">
        <v>15</v>
      </c>
      <c r="B17" s="28" t="s">
        <v>159</v>
      </c>
      <c r="C17" s="25"/>
      <c r="D17" s="21"/>
      <c r="E17" s="22"/>
      <c r="F17" s="26">
        <v>6000</v>
      </c>
    </row>
    <row r="18" spans="1:6" ht="15.75">
      <c r="A18" s="20">
        <v>16</v>
      </c>
      <c r="B18" s="24" t="s">
        <v>20</v>
      </c>
      <c r="C18" s="25">
        <v>2052.93</v>
      </c>
      <c r="D18" s="21">
        <f t="shared" si="0"/>
        <v>8211.72</v>
      </c>
      <c r="E18" s="22">
        <f t="shared" si="1"/>
        <v>7144.1964</v>
      </c>
      <c r="F18" s="26">
        <v>7100</v>
      </c>
    </row>
    <row r="19" spans="1:6" ht="15.75">
      <c r="A19" s="20">
        <v>17</v>
      </c>
      <c r="B19" s="24" t="s">
        <v>21</v>
      </c>
      <c r="C19" s="25">
        <v>586.55</v>
      </c>
      <c r="D19" s="21">
        <f t="shared" si="0"/>
        <v>2346.2</v>
      </c>
      <c r="E19" s="22">
        <f t="shared" si="1"/>
        <v>2041.1939999999997</v>
      </c>
      <c r="F19" s="26">
        <f>2000+5000</f>
        <v>7000</v>
      </c>
    </row>
    <row r="20" spans="1:6" ht="15.75">
      <c r="A20" s="20">
        <v>18</v>
      </c>
      <c r="B20" s="24" t="s">
        <v>22</v>
      </c>
      <c r="C20" s="25">
        <v>4545.77</v>
      </c>
      <c r="D20" s="21">
        <f t="shared" si="0"/>
        <v>18183.08</v>
      </c>
      <c r="E20" s="22">
        <f t="shared" si="1"/>
        <v>15819.279600000002</v>
      </c>
      <c r="F20" s="26">
        <v>15800</v>
      </c>
    </row>
    <row r="21" spans="1:6" ht="15.75">
      <c r="A21" s="20">
        <v>19</v>
      </c>
      <c r="B21" s="24" t="s">
        <v>160</v>
      </c>
      <c r="C21" s="25"/>
      <c r="D21" s="21"/>
      <c r="E21" s="22"/>
      <c r="F21" s="26">
        <v>10000</v>
      </c>
    </row>
    <row r="22" spans="1:6" ht="15.75">
      <c r="A22" s="20">
        <v>20</v>
      </c>
      <c r="B22" s="24" t="s">
        <v>67</v>
      </c>
      <c r="C22" s="25"/>
      <c r="D22" s="21"/>
      <c r="E22" s="22"/>
      <c r="F22" s="26">
        <v>35500</v>
      </c>
    </row>
    <row r="23" spans="1:6" ht="15.75">
      <c r="A23" s="20">
        <v>21</v>
      </c>
      <c r="B23" s="24" t="s">
        <v>54</v>
      </c>
      <c r="C23" s="25">
        <v>2043.05</v>
      </c>
      <c r="D23" s="21">
        <f t="shared" si="0"/>
        <v>8172.2</v>
      </c>
      <c r="E23" s="22">
        <f t="shared" si="1"/>
        <v>7109.813999999999</v>
      </c>
      <c r="F23" s="26">
        <v>7100</v>
      </c>
    </row>
    <row r="24" spans="1:6" ht="15.75">
      <c r="A24" s="20">
        <v>22</v>
      </c>
      <c r="B24" s="24" t="s">
        <v>23</v>
      </c>
      <c r="C24" s="25">
        <v>3728.6</v>
      </c>
      <c r="D24" s="21">
        <f t="shared" si="0"/>
        <v>14914.4</v>
      </c>
      <c r="E24" s="22">
        <f t="shared" si="1"/>
        <v>12975.528</v>
      </c>
      <c r="F24" s="26">
        <v>13000</v>
      </c>
    </row>
    <row r="25" spans="1:6" ht="15.75">
      <c r="A25" s="20">
        <v>23</v>
      </c>
      <c r="B25" s="24" t="s">
        <v>169</v>
      </c>
      <c r="C25" s="25"/>
      <c r="D25" s="21"/>
      <c r="E25" s="22"/>
      <c r="F25" s="26">
        <v>36400</v>
      </c>
    </row>
    <row r="26" spans="1:6" ht="15.75">
      <c r="A26" s="20">
        <v>24</v>
      </c>
      <c r="B26" s="24" t="s">
        <v>24</v>
      </c>
      <c r="C26" s="25">
        <v>5990.79</v>
      </c>
      <c r="D26" s="21">
        <f t="shared" si="0"/>
        <v>23963.16</v>
      </c>
      <c r="E26" s="22">
        <f t="shared" si="1"/>
        <v>20847.9492</v>
      </c>
      <c r="F26" s="26">
        <f>20900+4000</f>
        <v>24900</v>
      </c>
    </row>
    <row r="27" spans="1:6" ht="15.75">
      <c r="A27" s="20">
        <v>25</v>
      </c>
      <c r="B27" s="24" t="s">
        <v>25</v>
      </c>
      <c r="C27" s="25">
        <v>10689.7</v>
      </c>
      <c r="D27" s="21">
        <f t="shared" si="0"/>
        <v>42758.8</v>
      </c>
      <c r="E27" s="22">
        <f t="shared" si="1"/>
        <v>37200.156</v>
      </c>
      <c r="F27" s="26">
        <v>46200</v>
      </c>
    </row>
    <row r="28" spans="1:6" ht="15.75">
      <c r="A28" s="20">
        <v>26</v>
      </c>
      <c r="B28" s="24" t="s">
        <v>55</v>
      </c>
      <c r="C28" s="25">
        <v>3051.22</v>
      </c>
      <c r="D28" s="21">
        <f t="shared" si="0"/>
        <v>12204.88</v>
      </c>
      <c r="E28" s="22">
        <f t="shared" si="1"/>
        <v>10618.245599999998</v>
      </c>
      <c r="F28" s="26">
        <v>10600</v>
      </c>
    </row>
    <row r="29" spans="1:6" ht="15.75">
      <c r="A29" s="20">
        <v>27</v>
      </c>
      <c r="B29" s="24" t="s">
        <v>56</v>
      </c>
      <c r="C29" s="25">
        <v>2538.43</v>
      </c>
      <c r="D29" s="21">
        <f t="shared" si="0"/>
        <v>10153.72</v>
      </c>
      <c r="E29" s="22">
        <f t="shared" si="1"/>
        <v>8833.7364</v>
      </c>
      <c r="F29" s="26">
        <v>8800</v>
      </c>
    </row>
    <row r="30" spans="1:6" ht="15.75">
      <c r="A30" s="20">
        <v>28</v>
      </c>
      <c r="B30" s="24" t="s">
        <v>57</v>
      </c>
      <c r="C30" s="25">
        <v>4597.7</v>
      </c>
      <c r="D30" s="21">
        <f t="shared" si="0"/>
        <v>18390.8</v>
      </c>
      <c r="E30" s="22">
        <f t="shared" si="1"/>
        <v>15999.996</v>
      </c>
      <c r="F30" s="26">
        <v>16000</v>
      </c>
    </row>
    <row r="31" spans="1:6" ht="15.75">
      <c r="A31" s="20">
        <v>29</v>
      </c>
      <c r="B31" s="24" t="s">
        <v>26</v>
      </c>
      <c r="C31" s="25"/>
      <c r="D31" s="21"/>
      <c r="E31" s="22"/>
      <c r="F31" s="26">
        <v>30900</v>
      </c>
    </row>
    <row r="32" spans="1:6" ht="15.75">
      <c r="A32" s="20">
        <v>30</v>
      </c>
      <c r="B32" s="24" t="s">
        <v>27</v>
      </c>
      <c r="C32" s="25">
        <v>4576.75</v>
      </c>
      <c r="D32" s="21">
        <f t="shared" si="0"/>
        <v>18307</v>
      </c>
      <c r="E32" s="22">
        <f t="shared" si="1"/>
        <v>15927.09</v>
      </c>
      <c r="F32" s="26">
        <v>34000</v>
      </c>
    </row>
    <row r="33" spans="1:6" ht="15.75">
      <c r="A33" s="20">
        <v>32</v>
      </c>
      <c r="B33" s="24" t="s">
        <v>28</v>
      </c>
      <c r="C33" s="25">
        <v>18282.43</v>
      </c>
      <c r="D33" s="21">
        <f t="shared" si="0"/>
        <v>73129.72</v>
      </c>
      <c r="E33" s="22">
        <f t="shared" si="1"/>
        <v>63622.856400000004</v>
      </c>
      <c r="F33" s="26">
        <v>63600</v>
      </c>
    </row>
    <row r="34" spans="1:6" ht="15.75">
      <c r="A34" s="20">
        <v>33</v>
      </c>
      <c r="B34" s="24" t="s">
        <v>58</v>
      </c>
      <c r="C34" s="25">
        <v>2346.2</v>
      </c>
      <c r="D34" s="21">
        <f t="shared" si="0"/>
        <v>9384.8</v>
      </c>
      <c r="E34" s="22">
        <f t="shared" si="1"/>
        <v>8164.775999999999</v>
      </c>
      <c r="F34" s="26">
        <v>8200</v>
      </c>
    </row>
    <row r="35" spans="1:6" ht="15.75">
      <c r="A35" s="20">
        <v>34</v>
      </c>
      <c r="B35" s="24" t="s">
        <v>59</v>
      </c>
      <c r="C35" s="25">
        <v>2357.12</v>
      </c>
      <c r="D35" s="21">
        <f t="shared" si="0"/>
        <v>9428.48</v>
      </c>
      <c r="E35" s="22">
        <f t="shared" si="1"/>
        <v>8202.7776</v>
      </c>
      <c r="F35" s="26">
        <v>8200</v>
      </c>
    </row>
    <row r="36" spans="1:6" ht="15.75">
      <c r="A36" s="20">
        <v>35</v>
      </c>
      <c r="B36" s="24" t="s">
        <v>29</v>
      </c>
      <c r="C36" s="25">
        <v>1957.37</v>
      </c>
      <c r="D36" s="21">
        <f t="shared" si="0"/>
        <v>7829.48</v>
      </c>
      <c r="E36" s="22">
        <f t="shared" si="1"/>
        <v>6811.647599999999</v>
      </c>
      <c r="F36" s="26">
        <v>6800</v>
      </c>
    </row>
    <row r="37" spans="1:6" ht="15.75">
      <c r="A37" s="20">
        <v>36</v>
      </c>
      <c r="B37" s="24" t="s">
        <v>30</v>
      </c>
      <c r="C37" s="25">
        <v>1613.02</v>
      </c>
      <c r="D37" s="21">
        <f t="shared" si="0"/>
        <v>6452.08</v>
      </c>
      <c r="E37" s="22">
        <f t="shared" si="1"/>
        <v>5613.3096</v>
      </c>
      <c r="F37" s="26">
        <v>5600</v>
      </c>
    </row>
    <row r="38" spans="1:6" ht="15.75">
      <c r="A38" s="20">
        <v>37</v>
      </c>
      <c r="B38" s="24" t="s">
        <v>94</v>
      </c>
      <c r="C38" s="25"/>
      <c r="D38" s="21"/>
      <c r="E38" s="22"/>
      <c r="F38" s="26">
        <v>79500</v>
      </c>
    </row>
    <row r="39" spans="1:6" ht="15.75">
      <c r="A39" s="20">
        <v>38</v>
      </c>
      <c r="B39" s="24" t="s">
        <v>63</v>
      </c>
      <c r="C39" s="25"/>
      <c r="D39" s="21"/>
      <c r="E39" s="22"/>
      <c r="F39" s="26">
        <v>10000</v>
      </c>
    </row>
    <row r="40" spans="1:6" ht="15.75">
      <c r="A40" s="20">
        <v>39</v>
      </c>
      <c r="B40" s="24" t="s">
        <v>110</v>
      </c>
      <c r="C40" s="25"/>
      <c r="D40" s="21"/>
      <c r="E40" s="22"/>
      <c r="F40" s="26">
        <v>10000</v>
      </c>
    </row>
    <row r="41" spans="1:6" ht="15.75">
      <c r="A41" s="20">
        <v>39</v>
      </c>
      <c r="B41" s="24" t="s">
        <v>60</v>
      </c>
      <c r="C41" s="25">
        <v>2043.05</v>
      </c>
      <c r="D41" s="21">
        <f t="shared" si="0"/>
        <v>8172.2</v>
      </c>
      <c r="E41" s="22">
        <f t="shared" si="1"/>
        <v>7109.813999999999</v>
      </c>
      <c r="F41" s="26">
        <v>7100</v>
      </c>
    </row>
    <row r="42" spans="1:6" ht="15.75">
      <c r="A42" s="20">
        <v>40</v>
      </c>
      <c r="B42" s="24" t="s">
        <v>31</v>
      </c>
      <c r="C42" s="25">
        <v>7741.13</v>
      </c>
      <c r="D42" s="21">
        <f t="shared" si="0"/>
        <v>30964.52</v>
      </c>
      <c r="E42" s="22">
        <f t="shared" si="1"/>
        <v>26939.1324</v>
      </c>
      <c r="F42" s="26">
        <v>52000</v>
      </c>
    </row>
    <row r="43" spans="1:6" ht="15.75">
      <c r="A43" s="20">
        <v>41</v>
      </c>
      <c r="B43" s="24" t="s">
        <v>96</v>
      </c>
      <c r="C43" s="25"/>
      <c r="D43" s="21"/>
      <c r="E43" s="22"/>
      <c r="F43" s="26">
        <v>5000</v>
      </c>
    </row>
    <row r="44" spans="1:6" ht="15.75">
      <c r="A44" s="20">
        <v>42</v>
      </c>
      <c r="B44" s="24" t="s">
        <v>98</v>
      </c>
      <c r="C44" s="25"/>
      <c r="D44" s="21"/>
      <c r="E44" s="22"/>
      <c r="F44" s="26">
        <v>9000</v>
      </c>
    </row>
    <row r="45" spans="1:6" ht="15.75">
      <c r="A45" s="20">
        <v>43</v>
      </c>
      <c r="B45" s="24" t="s">
        <v>32</v>
      </c>
      <c r="C45" s="25">
        <v>2000</v>
      </c>
      <c r="D45" s="21">
        <f>C45*4+11300*3</f>
        <v>41900</v>
      </c>
      <c r="E45" s="22">
        <f t="shared" si="1"/>
        <v>36453</v>
      </c>
      <c r="F45" s="26">
        <v>36500</v>
      </c>
    </row>
    <row r="46" spans="1:6" ht="15.75">
      <c r="A46" s="20">
        <v>44</v>
      </c>
      <c r="B46" s="24" t="s">
        <v>33</v>
      </c>
      <c r="C46" s="25">
        <v>2211.87</v>
      </c>
      <c r="D46" s="21">
        <f t="shared" si="0"/>
        <v>8847.48</v>
      </c>
      <c r="E46" s="22">
        <f t="shared" si="1"/>
        <v>7697.307599999999</v>
      </c>
      <c r="F46" s="26">
        <v>91700</v>
      </c>
    </row>
    <row r="47" spans="1:6" ht="15.75">
      <c r="A47" s="20">
        <v>45</v>
      </c>
      <c r="B47" s="24" t="s">
        <v>68</v>
      </c>
      <c r="C47" s="25"/>
      <c r="D47" s="21"/>
      <c r="E47" s="22"/>
      <c r="F47" s="26">
        <v>4000</v>
      </c>
    </row>
    <row r="48" spans="1:6" ht="15.75">
      <c r="A48" s="20">
        <v>46</v>
      </c>
      <c r="B48" s="24" t="s">
        <v>170</v>
      </c>
      <c r="C48" s="25"/>
      <c r="D48" s="21"/>
      <c r="E48" s="22"/>
      <c r="F48" s="26">
        <v>10000</v>
      </c>
    </row>
    <row r="49" spans="1:6" ht="15.75">
      <c r="A49" s="20">
        <v>47</v>
      </c>
      <c r="B49" s="24" t="s">
        <v>69</v>
      </c>
      <c r="C49" s="25"/>
      <c r="D49" s="21"/>
      <c r="E49" s="22"/>
      <c r="F49" s="26">
        <v>1000</v>
      </c>
    </row>
    <row r="50" spans="1:6" ht="15.75">
      <c r="A50" s="20">
        <v>48</v>
      </c>
      <c r="B50" s="24" t="s">
        <v>35</v>
      </c>
      <c r="C50" s="25">
        <v>293.28</v>
      </c>
      <c r="D50" s="21">
        <f t="shared" si="0"/>
        <v>1173.12</v>
      </c>
      <c r="E50" s="22">
        <f t="shared" si="1"/>
        <v>1020.6143999999999</v>
      </c>
      <c r="F50" s="26">
        <v>29100</v>
      </c>
    </row>
    <row r="51" spans="1:6" ht="15.75">
      <c r="A51" s="20">
        <v>49</v>
      </c>
      <c r="B51" s="24" t="s">
        <v>111</v>
      </c>
      <c r="C51" s="25"/>
      <c r="D51" s="21"/>
      <c r="E51" s="22"/>
      <c r="F51" s="26">
        <v>23100</v>
      </c>
    </row>
    <row r="52" spans="1:6" ht="15.75">
      <c r="A52" s="20">
        <v>50</v>
      </c>
      <c r="B52" s="24" t="s">
        <v>36</v>
      </c>
      <c r="C52" s="25">
        <v>29885.1</v>
      </c>
      <c r="D52" s="21">
        <f t="shared" si="0"/>
        <v>119540.4</v>
      </c>
      <c r="E52" s="22">
        <f t="shared" si="1"/>
        <v>104000.148</v>
      </c>
      <c r="F52" s="26">
        <v>104000</v>
      </c>
    </row>
    <row r="53" spans="1:6" ht="15.75">
      <c r="A53" s="20">
        <v>51</v>
      </c>
      <c r="B53" s="24" t="s">
        <v>37</v>
      </c>
      <c r="C53" s="25">
        <v>2809</v>
      </c>
      <c r="D53" s="21">
        <f t="shared" si="0"/>
        <v>11236</v>
      </c>
      <c r="E53" s="22">
        <v>51667</v>
      </c>
      <c r="F53" s="26">
        <v>93500</v>
      </c>
    </row>
    <row r="54" spans="1:6" ht="15.75">
      <c r="A54" s="20">
        <v>52</v>
      </c>
      <c r="B54" s="24" t="s">
        <v>163</v>
      </c>
      <c r="C54" s="25"/>
      <c r="D54" s="21"/>
      <c r="E54" s="22"/>
      <c r="F54" s="26">
        <v>5000</v>
      </c>
    </row>
    <row r="55" spans="1:6" ht="15.75">
      <c r="A55" s="20">
        <v>53</v>
      </c>
      <c r="B55" s="24" t="s">
        <v>62</v>
      </c>
      <c r="C55" s="25">
        <v>2401.66</v>
      </c>
      <c r="D55" s="21">
        <f t="shared" si="0"/>
        <v>9606.64</v>
      </c>
      <c r="E55" s="22">
        <f t="shared" si="1"/>
        <v>8357.7768</v>
      </c>
      <c r="F55" s="26">
        <v>8400</v>
      </c>
    </row>
    <row r="56" spans="1:6" ht="15.75">
      <c r="A56" s="17"/>
      <c r="B56" s="17"/>
      <c r="C56" s="29">
        <f>SUM(C3:C55)</f>
        <v>173439.06999999998</v>
      </c>
      <c r="D56" s="29">
        <f>SUM(D3:D55)</f>
        <v>727656.2799999999</v>
      </c>
      <c r="E56" s="22">
        <f>SUM(E3:E55)</f>
        <v>693503.6296</v>
      </c>
      <c r="F56" s="31">
        <f>SUM(F3:F55)</f>
        <v>1269500</v>
      </c>
    </row>
    <row r="57" spans="1:6" ht="18.75">
      <c r="A57" s="17"/>
      <c r="B57" s="17"/>
      <c r="C57" s="17"/>
      <c r="D57" s="17"/>
      <c r="E57" s="32"/>
      <c r="F57" s="79">
        <f>SUM(F3:F55)</f>
        <v>1269500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22">
      <selection activeCell="A34" sqref="A34:E34"/>
    </sheetView>
  </sheetViews>
  <sheetFormatPr defaultColWidth="9.00390625" defaultRowHeight="12.75"/>
  <cols>
    <col min="1" max="1" width="19.875" style="12" bestFit="1" customWidth="1"/>
    <col min="2" max="2" width="10.625" style="5" customWidth="1"/>
    <col min="3" max="3" width="0.37109375" style="5" hidden="1" customWidth="1"/>
    <col min="4" max="4" width="16.375" style="5" hidden="1" customWidth="1"/>
    <col min="5" max="5" width="16.875" style="5" hidden="1" customWidth="1"/>
    <col min="6" max="7" width="10.125" style="5" bestFit="1" customWidth="1"/>
    <col min="8" max="8" width="10.125" style="5" customWidth="1"/>
    <col min="9" max="9" width="0.12890625" style="5" customWidth="1"/>
    <col min="10" max="16" width="9.125" style="5" hidden="1" customWidth="1"/>
    <col min="17" max="17" width="9.125" style="5" customWidth="1"/>
    <col min="18" max="18" width="11.00390625" style="5" customWidth="1"/>
    <col min="19" max="19" width="2.00390625" style="5" customWidth="1"/>
    <col min="20" max="22" width="9.125" style="5" hidden="1" customWidth="1"/>
    <col min="23" max="23" width="4.25390625" style="5" customWidth="1"/>
    <col min="24" max="16384" width="9.125" style="5" customWidth="1"/>
  </cols>
  <sheetData>
    <row r="1" spans="1:5" ht="20.25">
      <c r="A1" s="90" t="s">
        <v>3</v>
      </c>
      <c r="B1" s="91"/>
      <c r="C1" s="91"/>
      <c r="D1" s="91"/>
      <c r="E1" s="92"/>
    </row>
    <row r="2" spans="1:23" ht="15.75">
      <c r="A2" s="93" t="s">
        <v>9</v>
      </c>
      <c r="B2" s="93"/>
      <c r="C2" s="93"/>
      <c r="D2" s="93"/>
      <c r="E2" s="93"/>
      <c r="F2" s="93" t="s">
        <v>42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 t="s">
        <v>10</v>
      </c>
      <c r="R2" s="93"/>
      <c r="S2" s="93"/>
      <c r="T2" s="93"/>
      <c r="U2" s="93"/>
      <c r="V2" s="93"/>
      <c r="W2" s="93"/>
    </row>
    <row r="3" spans="1:23" ht="15.75">
      <c r="A3" s="87" t="s">
        <v>172</v>
      </c>
      <c r="B3" s="87"/>
      <c r="C3" s="87"/>
      <c r="D3" s="87"/>
      <c r="E3" s="87"/>
      <c r="F3" s="88" t="s">
        <v>43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9">
        <v>3510</v>
      </c>
      <c r="R3" s="89">
        <v>3510</v>
      </c>
      <c r="S3" s="89">
        <v>3510</v>
      </c>
      <c r="T3" s="89">
        <v>3510</v>
      </c>
      <c r="U3" s="89">
        <v>3510</v>
      </c>
      <c r="V3" s="89">
        <v>3510</v>
      </c>
      <c r="W3" s="89">
        <v>3510</v>
      </c>
    </row>
    <row r="4" spans="1:23" ht="15.75">
      <c r="A4" s="87" t="s">
        <v>173</v>
      </c>
      <c r="B4" s="87"/>
      <c r="C4" s="87"/>
      <c r="D4" s="87"/>
      <c r="E4" s="87"/>
      <c r="F4" s="88" t="s">
        <v>174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9">
        <v>129000</v>
      </c>
      <c r="R4" s="89">
        <v>129000</v>
      </c>
      <c r="S4" s="89">
        <v>129000</v>
      </c>
      <c r="T4" s="89">
        <v>129000</v>
      </c>
      <c r="U4" s="89">
        <v>129000</v>
      </c>
      <c r="V4" s="89">
        <v>129000</v>
      </c>
      <c r="W4" s="89">
        <v>129000</v>
      </c>
    </row>
    <row r="5" spans="1:23" ht="15.75">
      <c r="A5" s="87" t="s">
        <v>175</v>
      </c>
      <c r="B5" s="87"/>
      <c r="C5" s="87"/>
      <c r="D5" s="87"/>
      <c r="E5" s="87"/>
      <c r="F5" s="88" t="s">
        <v>43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9">
        <v>2800</v>
      </c>
      <c r="R5" s="89">
        <v>2800</v>
      </c>
      <c r="S5" s="89">
        <v>2800</v>
      </c>
      <c r="T5" s="89">
        <v>2800</v>
      </c>
      <c r="U5" s="89">
        <v>2800</v>
      </c>
      <c r="V5" s="89">
        <v>2800</v>
      </c>
      <c r="W5" s="89">
        <v>2800</v>
      </c>
    </row>
    <row r="6" spans="1:23" ht="15.75">
      <c r="A6" s="87" t="s">
        <v>175</v>
      </c>
      <c r="B6" s="87"/>
      <c r="C6" s="87"/>
      <c r="D6" s="87"/>
      <c r="E6" s="87"/>
      <c r="F6" s="88" t="s">
        <v>43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9">
        <v>4210</v>
      </c>
      <c r="R6" s="89">
        <v>4210</v>
      </c>
      <c r="S6" s="89">
        <v>4210</v>
      </c>
      <c r="T6" s="89">
        <v>4210</v>
      </c>
      <c r="U6" s="89">
        <v>4210</v>
      </c>
      <c r="V6" s="89">
        <v>4210</v>
      </c>
      <c r="W6" s="89">
        <v>4210</v>
      </c>
    </row>
    <row r="7" spans="1:23" ht="15.75">
      <c r="A7" s="87" t="s">
        <v>176</v>
      </c>
      <c r="B7" s="87"/>
      <c r="C7" s="87"/>
      <c r="D7" s="87"/>
      <c r="E7" s="87"/>
      <c r="F7" s="88" t="s">
        <v>43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9">
        <v>4210</v>
      </c>
      <c r="R7" s="89">
        <v>4210</v>
      </c>
      <c r="S7" s="89">
        <v>4210</v>
      </c>
      <c r="T7" s="89">
        <v>4210</v>
      </c>
      <c r="U7" s="89">
        <v>4210</v>
      </c>
      <c r="V7" s="89">
        <v>4210</v>
      </c>
      <c r="W7" s="89">
        <v>4210</v>
      </c>
    </row>
    <row r="8" spans="1:23" ht="15.75">
      <c r="A8" s="87" t="s">
        <v>176</v>
      </c>
      <c r="B8" s="87"/>
      <c r="C8" s="87"/>
      <c r="D8" s="87"/>
      <c r="E8" s="87"/>
      <c r="F8" s="88" t="s">
        <v>8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9">
        <v>11289.43</v>
      </c>
      <c r="R8" s="89">
        <v>11289.43</v>
      </c>
      <c r="S8" s="89">
        <v>11289.43</v>
      </c>
      <c r="T8" s="89">
        <v>11289.43</v>
      </c>
      <c r="U8" s="89">
        <v>11289.43</v>
      </c>
      <c r="V8" s="89">
        <v>11289.43</v>
      </c>
      <c r="W8" s="89">
        <v>11289.43</v>
      </c>
    </row>
    <row r="9" spans="1:23" ht="15.75">
      <c r="A9" s="87" t="s">
        <v>176</v>
      </c>
      <c r="B9" s="87"/>
      <c r="C9" s="87"/>
      <c r="D9" s="87"/>
      <c r="E9" s="87"/>
      <c r="F9" s="88" t="s">
        <v>44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9">
        <v>4600</v>
      </c>
      <c r="R9" s="89">
        <v>4600</v>
      </c>
      <c r="S9" s="89">
        <v>4600</v>
      </c>
      <c r="T9" s="89">
        <v>4600</v>
      </c>
      <c r="U9" s="89">
        <v>4600</v>
      </c>
      <c r="V9" s="89">
        <v>4600</v>
      </c>
      <c r="W9" s="89">
        <v>4600</v>
      </c>
    </row>
    <row r="10" spans="1:23" ht="15.75">
      <c r="A10" s="87" t="s">
        <v>176</v>
      </c>
      <c r="B10" s="87"/>
      <c r="C10" s="87"/>
      <c r="D10" s="87"/>
      <c r="E10" s="87"/>
      <c r="F10" s="88" t="s">
        <v>44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>
        <v>2850</v>
      </c>
      <c r="R10" s="89">
        <v>2850</v>
      </c>
      <c r="S10" s="89">
        <v>2850</v>
      </c>
      <c r="T10" s="89">
        <v>2850</v>
      </c>
      <c r="U10" s="89">
        <v>2850</v>
      </c>
      <c r="V10" s="89">
        <v>2850</v>
      </c>
      <c r="W10" s="89">
        <v>2850</v>
      </c>
    </row>
    <row r="11" spans="1:23" ht="15.75">
      <c r="A11" s="87" t="s">
        <v>176</v>
      </c>
      <c r="B11" s="87"/>
      <c r="C11" s="87"/>
      <c r="D11" s="87"/>
      <c r="E11" s="87"/>
      <c r="F11" s="88" t="s">
        <v>44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>
        <v>3200</v>
      </c>
      <c r="R11" s="89">
        <v>3200</v>
      </c>
      <c r="S11" s="89">
        <v>3200</v>
      </c>
      <c r="T11" s="89">
        <v>3200</v>
      </c>
      <c r="U11" s="89">
        <v>3200</v>
      </c>
      <c r="V11" s="89">
        <v>3200</v>
      </c>
      <c r="W11" s="89">
        <v>3200</v>
      </c>
    </row>
    <row r="12" spans="1:23" ht="15.75">
      <c r="A12" s="87" t="s">
        <v>177</v>
      </c>
      <c r="B12" s="87"/>
      <c r="C12" s="87"/>
      <c r="D12" s="87"/>
      <c r="E12" s="87"/>
      <c r="F12" s="88" t="s">
        <v>45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>
        <v>4499.6</v>
      </c>
      <c r="R12" s="89">
        <v>4499.6</v>
      </c>
      <c r="S12" s="89">
        <v>4499.6</v>
      </c>
      <c r="T12" s="89">
        <v>4499.6</v>
      </c>
      <c r="U12" s="89">
        <v>4499.6</v>
      </c>
      <c r="V12" s="89">
        <v>4499.6</v>
      </c>
      <c r="W12" s="89">
        <v>4499.6</v>
      </c>
    </row>
    <row r="13" spans="1:23" ht="15.75">
      <c r="A13" s="87" t="s">
        <v>178</v>
      </c>
      <c r="B13" s="87"/>
      <c r="C13" s="87"/>
      <c r="D13" s="87"/>
      <c r="E13" s="87"/>
      <c r="F13" s="88" t="s">
        <v>179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>
        <v>11330</v>
      </c>
      <c r="R13" s="89">
        <v>11330</v>
      </c>
      <c r="S13" s="89">
        <v>11330</v>
      </c>
      <c r="T13" s="89">
        <v>11330</v>
      </c>
      <c r="U13" s="89">
        <v>11330</v>
      </c>
      <c r="V13" s="89">
        <v>11330</v>
      </c>
      <c r="W13" s="89">
        <v>11330</v>
      </c>
    </row>
    <row r="14" spans="1:23" ht="15.75">
      <c r="A14" s="87" t="s">
        <v>180</v>
      </c>
      <c r="B14" s="87"/>
      <c r="C14" s="87"/>
      <c r="D14" s="87"/>
      <c r="E14" s="87"/>
      <c r="F14" s="88" t="s">
        <v>181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>
        <v>34000</v>
      </c>
      <c r="R14" s="89">
        <v>34000</v>
      </c>
      <c r="S14" s="89">
        <v>34000</v>
      </c>
      <c r="T14" s="89">
        <v>34000</v>
      </c>
      <c r="U14" s="89">
        <v>34000</v>
      </c>
      <c r="V14" s="89">
        <v>34000</v>
      </c>
      <c r="W14" s="89">
        <v>34000</v>
      </c>
    </row>
    <row r="15" spans="1:23" ht="15.75">
      <c r="A15" s="87" t="s">
        <v>180</v>
      </c>
      <c r="B15" s="87"/>
      <c r="C15" s="87"/>
      <c r="D15" s="87"/>
      <c r="E15" s="87"/>
      <c r="F15" s="88" t="s">
        <v>43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>
        <v>4910</v>
      </c>
      <c r="R15" s="89">
        <v>4910</v>
      </c>
      <c r="S15" s="89">
        <v>4910</v>
      </c>
      <c r="T15" s="89">
        <v>4910</v>
      </c>
      <c r="U15" s="89">
        <v>4910</v>
      </c>
      <c r="V15" s="89">
        <v>4910</v>
      </c>
      <c r="W15" s="89">
        <v>4910</v>
      </c>
    </row>
    <row r="16" spans="1:23" ht="15.75">
      <c r="A16" s="87" t="s">
        <v>180</v>
      </c>
      <c r="B16" s="87"/>
      <c r="C16" s="87"/>
      <c r="D16" s="87"/>
      <c r="E16" s="87"/>
      <c r="F16" s="88" t="s">
        <v>44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>
        <v>3570</v>
      </c>
      <c r="R16" s="89">
        <v>3570</v>
      </c>
      <c r="S16" s="89">
        <v>3570</v>
      </c>
      <c r="T16" s="89">
        <v>3570</v>
      </c>
      <c r="U16" s="89">
        <v>3570</v>
      </c>
      <c r="V16" s="89">
        <v>3570</v>
      </c>
      <c r="W16" s="89">
        <v>3570</v>
      </c>
    </row>
    <row r="17" spans="1:23" ht="15.75">
      <c r="A17" s="87" t="s">
        <v>182</v>
      </c>
      <c r="B17" s="87"/>
      <c r="C17" s="87"/>
      <c r="D17" s="87"/>
      <c r="E17" s="87"/>
      <c r="F17" s="88" t="s">
        <v>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>
        <v>30057.69</v>
      </c>
      <c r="R17" s="89">
        <v>30057.69</v>
      </c>
      <c r="S17" s="89">
        <v>30057.69</v>
      </c>
      <c r="T17" s="89">
        <v>30057.69</v>
      </c>
      <c r="U17" s="89">
        <v>30057.69</v>
      </c>
      <c r="V17" s="89">
        <v>30057.69</v>
      </c>
      <c r="W17" s="89">
        <v>30057.69</v>
      </c>
    </row>
    <row r="18" spans="1:23" ht="15.75">
      <c r="A18" s="87" t="s">
        <v>183</v>
      </c>
      <c r="B18" s="87"/>
      <c r="C18" s="87"/>
      <c r="D18" s="87"/>
      <c r="E18" s="87"/>
      <c r="F18" s="88" t="s">
        <v>46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9">
        <v>8000</v>
      </c>
      <c r="R18" s="89">
        <v>8000</v>
      </c>
      <c r="S18" s="89">
        <v>8000</v>
      </c>
      <c r="T18" s="89">
        <v>8000</v>
      </c>
      <c r="U18" s="89">
        <v>8000</v>
      </c>
      <c r="V18" s="89">
        <v>8000</v>
      </c>
      <c r="W18" s="89">
        <v>8000</v>
      </c>
    </row>
    <row r="19" spans="1:23" ht="15.75">
      <c r="A19" s="87" t="s">
        <v>183</v>
      </c>
      <c r="B19" s="87"/>
      <c r="C19" s="87"/>
      <c r="D19" s="87"/>
      <c r="E19" s="87"/>
      <c r="F19" s="88" t="s">
        <v>47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>
        <v>1746.52</v>
      </c>
      <c r="R19" s="89">
        <v>1746.52</v>
      </c>
      <c r="S19" s="89">
        <v>1746.52</v>
      </c>
      <c r="T19" s="89">
        <v>1746.52</v>
      </c>
      <c r="U19" s="89">
        <v>1746.52</v>
      </c>
      <c r="V19" s="89">
        <v>1746.52</v>
      </c>
      <c r="W19" s="89">
        <v>1746.52</v>
      </c>
    </row>
    <row r="20" spans="1:23" ht="15.75">
      <c r="A20" s="87" t="s">
        <v>184</v>
      </c>
      <c r="B20" s="87"/>
      <c r="C20" s="87"/>
      <c r="D20" s="87"/>
      <c r="E20" s="87"/>
      <c r="F20" s="88" t="s">
        <v>43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>
        <v>1400</v>
      </c>
      <c r="R20" s="89">
        <v>1400</v>
      </c>
      <c r="S20" s="89">
        <v>1400</v>
      </c>
      <c r="T20" s="89">
        <v>1400</v>
      </c>
      <c r="U20" s="89">
        <v>1400</v>
      </c>
      <c r="V20" s="89">
        <v>1400</v>
      </c>
      <c r="W20" s="89">
        <v>1400</v>
      </c>
    </row>
    <row r="21" spans="1:23" ht="15.75">
      <c r="A21" s="87" t="s">
        <v>185</v>
      </c>
      <c r="B21" s="87"/>
      <c r="C21" s="87"/>
      <c r="D21" s="87"/>
      <c r="E21" s="87"/>
      <c r="F21" s="88" t="s">
        <v>47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>
        <v>2910.86</v>
      </c>
      <c r="R21" s="89">
        <v>2910.86</v>
      </c>
      <c r="S21" s="89">
        <v>2910.86</v>
      </c>
      <c r="T21" s="89">
        <v>2910.86</v>
      </c>
      <c r="U21" s="89">
        <v>2910.86</v>
      </c>
      <c r="V21" s="89">
        <v>2910.86</v>
      </c>
      <c r="W21" s="89">
        <v>2910.86</v>
      </c>
    </row>
    <row r="22" spans="1:23" ht="15.75">
      <c r="A22" s="87" t="s">
        <v>185</v>
      </c>
      <c r="B22" s="87"/>
      <c r="C22" s="87"/>
      <c r="D22" s="87"/>
      <c r="E22" s="87"/>
      <c r="F22" s="88" t="s">
        <v>44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>
        <v>17500</v>
      </c>
      <c r="R22" s="89">
        <v>17500</v>
      </c>
      <c r="S22" s="89">
        <v>17500</v>
      </c>
      <c r="T22" s="89">
        <v>17500</v>
      </c>
      <c r="U22" s="89">
        <v>17500</v>
      </c>
      <c r="V22" s="89">
        <v>17500</v>
      </c>
      <c r="W22" s="89">
        <v>17500</v>
      </c>
    </row>
    <row r="23" spans="1:23" ht="15.75">
      <c r="A23" s="87" t="s">
        <v>186</v>
      </c>
      <c r="B23" s="87"/>
      <c r="C23" s="87"/>
      <c r="D23" s="87"/>
      <c r="E23" s="87"/>
      <c r="F23" s="88" t="s">
        <v>187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>
        <v>3717</v>
      </c>
      <c r="R23" s="89">
        <v>3717</v>
      </c>
      <c r="S23" s="89">
        <v>3717</v>
      </c>
      <c r="T23" s="89">
        <v>3717</v>
      </c>
      <c r="U23" s="89">
        <v>3717</v>
      </c>
      <c r="V23" s="89">
        <v>3717</v>
      </c>
      <c r="W23" s="89">
        <v>3717</v>
      </c>
    </row>
    <row r="24" spans="1:23" ht="15.75">
      <c r="A24" s="87" t="s">
        <v>186</v>
      </c>
      <c r="B24" s="87"/>
      <c r="C24" s="87"/>
      <c r="D24" s="87"/>
      <c r="E24" s="87"/>
      <c r="F24" s="88" t="s">
        <v>187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>
        <v>1239</v>
      </c>
      <c r="R24" s="89">
        <v>1239</v>
      </c>
      <c r="S24" s="89">
        <v>1239</v>
      </c>
      <c r="T24" s="89">
        <v>1239</v>
      </c>
      <c r="U24" s="89">
        <v>1239</v>
      </c>
      <c r="V24" s="89">
        <v>1239</v>
      </c>
      <c r="W24" s="89">
        <v>1239</v>
      </c>
    </row>
    <row r="25" spans="1:23" ht="15.75">
      <c r="A25" s="87" t="s">
        <v>188</v>
      </c>
      <c r="B25" s="87"/>
      <c r="C25" s="87"/>
      <c r="D25" s="87"/>
      <c r="E25" s="87"/>
      <c r="F25" s="88" t="s">
        <v>43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>
        <v>7050</v>
      </c>
      <c r="R25" s="89">
        <v>7050</v>
      </c>
      <c r="S25" s="89">
        <v>7050</v>
      </c>
      <c r="T25" s="89">
        <v>7050</v>
      </c>
      <c r="U25" s="89">
        <v>7050</v>
      </c>
      <c r="V25" s="89">
        <v>7050</v>
      </c>
      <c r="W25" s="89">
        <v>7050</v>
      </c>
    </row>
    <row r="26" spans="1:23" ht="15.75">
      <c r="A26" s="87" t="s">
        <v>189</v>
      </c>
      <c r="B26" s="87"/>
      <c r="C26" s="87"/>
      <c r="D26" s="87"/>
      <c r="E26" s="87"/>
      <c r="F26" s="88" t="s">
        <v>187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>
        <v>5487</v>
      </c>
      <c r="R26" s="89">
        <v>5487</v>
      </c>
      <c r="S26" s="89">
        <v>5487</v>
      </c>
      <c r="T26" s="89">
        <v>5487</v>
      </c>
      <c r="U26" s="89">
        <v>5487</v>
      </c>
      <c r="V26" s="89">
        <v>5487</v>
      </c>
      <c r="W26" s="89">
        <v>5487</v>
      </c>
    </row>
    <row r="27" spans="1:23" ht="15.75">
      <c r="A27" s="87" t="s">
        <v>190</v>
      </c>
      <c r="B27" s="87"/>
      <c r="C27" s="87"/>
      <c r="D27" s="87"/>
      <c r="E27" s="87"/>
      <c r="F27" s="88" t="s">
        <v>45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>
        <v>4499.6</v>
      </c>
      <c r="R27" s="89">
        <v>4499.6</v>
      </c>
      <c r="S27" s="89">
        <v>4499.6</v>
      </c>
      <c r="T27" s="89">
        <v>4499.6</v>
      </c>
      <c r="U27" s="89">
        <v>4499.6</v>
      </c>
      <c r="V27" s="89">
        <v>4499.6</v>
      </c>
      <c r="W27" s="89">
        <v>4499.6</v>
      </c>
    </row>
    <row r="28" spans="1:23" ht="15.75">
      <c r="A28" s="87" t="s">
        <v>191</v>
      </c>
      <c r="B28" s="87"/>
      <c r="C28" s="87"/>
      <c r="D28" s="87"/>
      <c r="E28" s="87"/>
      <c r="F28" s="88" t="s">
        <v>43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>
        <v>1400</v>
      </c>
      <c r="R28" s="89">
        <v>1400</v>
      </c>
      <c r="S28" s="89">
        <v>1400</v>
      </c>
      <c r="T28" s="89">
        <v>1400</v>
      </c>
      <c r="U28" s="89">
        <v>1400</v>
      </c>
      <c r="V28" s="89">
        <v>1400</v>
      </c>
      <c r="W28" s="89">
        <v>1400</v>
      </c>
    </row>
    <row r="29" spans="1:23" ht="15.75">
      <c r="A29" s="87" t="s">
        <v>192</v>
      </c>
      <c r="B29" s="87"/>
      <c r="C29" s="87"/>
      <c r="D29" s="87"/>
      <c r="E29" s="87"/>
      <c r="F29" s="88" t="s">
        <v>47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>
        <v>3007.88</v>
      </c>
      <c r="R29" s="89">
        <v>3007.88</v>
      </c>
      <c r="S29" s="89">
        <v>3007.88</v>
      </c>
      <c r="T29" s="89">
        <v>3007.88</v>
      </c>
      <c r="U29" s="89">
        <v>3007.88</v>
      </c>
      <c r="V29" s="89">
        <v>3007.88</v>
      </c>
      <c r="W29" s="89">
        <v>3007.88</v>
      </c>
    </row>
    <row r="30" spans="1:23" ht="15.75">
      <c r="A30" s="87" t="s">
        <v>192</v>
      </c>
      <c r="B30" s="87"/>
      <c r="C30" s="87"/>
      <c r="D30" s="87"/>
      <c r="E30" s="87"/>
      <c r="F30" s="88" t="s">
        <v>193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>
        <v>14800</v>
      </c>
      <c r="R30" s="89">
        <v>14800</v>
      </c>
      <c r="S30" s="89">
        <v>14800</v>
      </c>
      <c r="T30" s="89">
        <v>14800</v>
      </c>
      <c r="U30" s="89">
        <v>14800</v>
      </c>
      <c r="V30" s="89">
        <v>14800</v>
      </c>
      <c r="W30" s="89">
        <v>14800</v>
      </c>
    </row>
    <row r="31" spans="1:23" ht="15.75">
      <c r="A31" s="87" t="s">
        <v>194</v>
      </c>
      <c r="B31" s="87"/>
      <c r="C31" s="87"/>
      <c r="D31" s="87"/>
      <c r="E31" s="87"/>
      <c r="F31" s="88" t="s">
        <v>195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>
        <v>2871</v>
      </c>
      <c r="R31" s="89">
        <v>2871</v>
      </c>
      <c r="S31" s="89">
        <v>2871</v>
      </c>
      <c r="T31" s="89">
        <v>2871</v>
      </c>
      <c r="U31" s="89">
        <v>2871</v>
      </c>
      <c r="V31" s="89">
        <v>2871</v>
      </c>
      <c r="W31" s="89">
        <v>2871</v>
      </c>
    </row>
    <row r="32" spans="1:23" ht="15.75">
      <c r="A32" s="87" t="s">
        <v>194</v>
      </c>
      <c r="B32" s="87"/>
      <c r="C32" s="87"/>
      <c r="D32" s="87"/>
      <c r="E32" s="87"/>
      <c r="F32" s="88" t="s">
        <v>43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>
        <v>1400</v>
      </c>
      <c r="R32" s="89">
        <v>1400</v>
      </c>
      <c r="S32" s="89">
        <v>1400</v>
      </c>
      <c r="T32" s="89">
        <v>1400</v>
      </c>
      <c r="U32" s="89">
        <v>1400</v>
      </c>
      <c r="V32" s="89">
        <v>1400</v>
      </c>
      <c r="W32" s="89">
        <v>1400</v>
      </c>
    </row>
    <row r="33" spans="1:23" ht="15.75">
      <c r="A33" s="87" t="s">
        <v>196</v>
      </c>
      <c r="B33" s="87"/>
      <c r="C33" s="87"/>
      <c r="D33" s="87"/>
      <c r="E33" s="87"/>
      <c r="F33" s="88" t="s">
        <v>197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>
        <v>8000</v>
      </c>
      <c r="R33" s="89">
        <v>8000</v>
      </c>
      <c r="S33" s="89">
        <v>8000</v>
      </c>
      <c r="T33" s="89">
        <v>8000</v>
      </c>
      <c r="U33" s="89">
        <v>8000</v>
      </c>
      <c r="V33" s="89">
        <v>8000</v>
      </c>
      <c r="W33" s="89">
        <v>8000</v>
      </c>
    </row>
    <row r="34" spans="1:23" ht="15.75">
      <c r="A34" s="87" t="s">
        <v>198</v>
      </c>
      <c r="B34" s="87"/>
      <c r="C34" s="87"/>
      <c r="D34" s="87"/>
      <c r="E34" s="87"/>
      <c r="F34" s="88" t="s">
        <v>45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>
        <v>4499.6</v>
      </c>
      <c r="R34" s="89">
        <v>4499.6</v>
      </c>
      <c r="S34" s="89">
        <v>4499.6</v>
      </c>
      <c r="T34" s="89">
        <v>4499.6</v>
      </c>
      <c r="U34" s="89">
        <v>4499.6</v>
      </c>
      <c r="V34" s="89">
        <v>4499.6</v>
      </c>
      <c r="W34" s="89">
        <v>4499.6</v>
      </c>
    </row>
    <row r="35" spans="1:23" ht="15.75">
      <c r="A35" s="14"/>
      <c r="B35" s="14"/>
      <c r="C35" s="14"/>
      <c r="D35" s="14"/>
      <c r="E35" s="14"/>
      <c r="F35" s="14"/>
      <c r="G35" s="14"/>
      <c r="H35" s="14" t="s">
        <v>48</v>
      </c>
      <c r="I35" s="14"/>
      <c r="J35" s="14"/>
      <c r="K35" s="14"/>
      <c r="L35" s="14"/>
      <c r="M35" s="14"/>
      <c r="N35" s="14"/>
      <c r="O35" s="14"/>
      <c r="P35" s="15" t="s">
        <v>199</v>
      </c>
      <c r="Q35" s="84">
        <v>343565.18</v>
      </c>
      <c r="R35" s="85"/>
      <c r="S35" s="85"/>
      <c r="T35" s="85"/>
      <c r="U35" s="85"/>
      <c r="V35" s="85"/>
      <c r="W35" s="86"/>
    </row>
    <row r="36" spans="1:23" ht="15.75">
      <c r="A36" s="80"/>
      <c r="B36" s="16"/>
      <c r="C36" s="16"/>
      <c r="D36" s="1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5.75">
      <c r="A37" s="80"/>
      <c r="B37" s="16"/>
      <c r="C37" s="16"/>
      <c r="D37" s="13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5.75">
      <c r="A38" s="80"/>
      <c r="B38" s="16"/>
      <c r="C38" s="16"/>
      <c r="D38" s="13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5.75">
      <c r="A39" s="80"/>
      <c r="B39" s="16"/>
      <c r="C39" s="16"/>
      <c r="D39" s="13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5.75">
      <c r="A40" s="80"/>
      <c r="B40" s="16"/>
      <c r="C40" s="16"/>
      <c r="D40" s="13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ht="18.75">
      <c r="D41" s="10"/>
    </row>
  </sheetData>
  <sheetProtection/>
  <mergeCells count="101">
    <mergeCell ref="A1:E1"/>
    <mergeCell ref="A2:E2"/>
    <mergeCell ref="F2:P2"/>
    <mergeCell ref="Q2:W2"/>
    <mergeCell ref="A3:E3"/>
    <mergeCell ref="F3:P3"/>
    <mergeCell ref="Q3:W3"/>
    <mergeCell ref="A4:E4"/>
    <mergeCell ref="F4:P4"/>
    <mergeCell ref="Q4:W4"/>
    <mergeCell ref="A5:E5"/>
    <mergeCell ref="F5:P5"/>
    <mergeCell ref="Q5:W5"/>
    <mergeCell ref="A6:E6"/>
    <mergeCell ref="F6:P6"/>
    <mergeCell ref="Q6:W6"/>
    <mergeCell ref="A7:E7"/>
    <mergeCell ref="F7:P7"/>
    <mergeCell ref="Q7:W7"/>
    <mergeCell ref="A8:E8"/>
    <mergeCell ref="F8:P8"/>
    <mergeCell ref="Q8:W8"/>
    <mergeCell ref="A9:E9"/>
    <mergeCell ref="F9:P9"/>
    <mergeCell ref="Q9:W9"/>
    <mergeCell ref="A10:E10"/>
    <mergeCell ref="F10:P10"/>
    <mergeCell ref="Q10:W10"/>
    <mergeCell ref="A11:E11"/>
    <mergeCell ref="F11:P11"/>
    <mergeCell ref="Q11:W11"/>
    <mergeCell ref="A12:E12"/>
    <mergeCell ref="F12:P12"/>
    <mergeCell ref="Q12:W12"/>
    <mergeCell ref="A13:E13"/>
    <mergeCell ref="F13:P13"/>
    <mergeCell ref="Q13:W13"/>
    <mergeCell ref="A14:E14"/>
    <mergeCell ref="F14:P14"/>
    <mergeCell ref="Q14:W14"/>
    <mergeCell ref="A15:E15"/>
    <mergeCell ref="F15:P15"/>
    <mergeCell ref="Q15:W15"/>
    <mergeCell ref="A16:E16"/>
    <mergeCell ref="F16:P16"/>
    <mergeCell ref="Q16:W16"/>
    <mergeCell ref="A17:E17"/>
    <mergeCell ref="F17:P17"/>
    <mergeCell ref="Q17:W17"/>
    <mergeCell ref="A18:E18"/>
    <mergeCell ref="F18:P18"/>
    <mergeCell ref="Q18:W18"/>
    <mergeCell ref="A19:E19"/>
    <mergeCell ref="F19:P19"/>
    <mergeCell ref="Q19:W19"/>
    <mergeCell ref="A20:E20"/>
    <mergeCell ref="F20:P20"/>
    <mergeCell ref="Q20:W20"/>
    <mergeCell ref="A21:E21"/>
    <mergeCell ref="F21:P21"/>
    <mergeCell ref="Q21:W21"/>
    <mergeCell ref="A22:E22"/>
    <mergeCell ref="F22:P22"/>
    <mergeCell ref="Q22:W22"/>
    <mergeCell ref="A23:E23"/>
    <mergeCell ref="F23:P23"/>
    <mergeCell ref="Q23:W23"/>
    <mergeCell ref="A24:E24"/>
    <mergeCell ref="F24:P24"/>
    <mergeCell ref="Q24:W24"/>
    <mergeCell ref="A25:E25"/>
    <mergeCell ref="F25:P25"/>
    <mergeCell ref="Q25:W25"/>
    <mergeCell ref="A26:E26"/>
    <mergeCell ref="F26:P26"/>
    <mergeCell ref="Q26:W26"/>
    <mergeCell ref="A27:E27"/>
    <mergeCell ref="F27:P27"/>
    <mergeCell ref="Q27:W27"/>
    <mergeCell ref="A28:E28"/>
    <mergeCell ref="F28:P28"/>
    <mergeCell ref="Q28:W28"/>
    <mergeCell ref="A29:E29"/>
    <mergeCell ref="F29:P29"/>
    <mergeCell ref="Q29:W29"/>
    <mergeCell ref="A30:E30"/>
    <mergeCell ref="F30:P30"/>
    <mergeCell ref="Q30:W30"/>
    <mergeCell ref="A31:E31"/>
    <mergeCell ref="F31:P31"/>
    <mergeCell ref="Q31:W31"/>
    <mergeCell ref="A32:E32"/>
    <mergeCell ref="F32:P32"/>
    <mergeCell ref="Q32:W32"/>
    <mergeCell ref="Q35:W35"/>
    <mergeCell ref="A33:E33"/>
    <mergeCell ref="F33:P33"/>
    <mergeCell ref="Q33:W33"/>
    <mergeCell ref="A34:E34"/>
    <mergeCell ref="F34:P34"/>
    <mergeCell ref="Q34:W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40">
      <selection activeCell="Q55" sqref="Q55:W55"/>
    </sheetView>
  </sheetViews>
  <sheetFormatPr defaultColWidth="9.00390625" defaultRowHeight="12.75"/>
  <cols>
    <col min="1" max="1" width="19.875" style="12" bestFit="1" customWidth="1"/>
    <col min="2" max="2" width="10.625" style="5" customWidth="1"/>
    <col min="3" max="3" width="0.37109375" style="5" hidden="1" customWidth="1"/>
    <col min="4" max="4" width="16.375" style="5" hidden="1" customWidth="1"/>
    <col min="5" max="5" width="16.875" style="5" hidden="1" customWidth="1"/>
    <col min="6" max="7" width="10.125" style="5" bestFit="1" customWidth="1"/>
    <col min="8" max="8" width="10.125" style="5" customWidth="1"/>
    <col min="9" max="9" width="0.12890625" style="5" customWidth="1"/>
    <col min="10" max="16" width="9.125" style="5" hidden="1" customWidth="1"/>
    <col min="17" max="17" width="9.125" style="5" customWidth="1"/>
    <col min="18" max="18" width="11.00390625" style="5" customWidth="1"/>
    <col min="19" max="19" width="3.25390625" style="5" customWidth="1"/>
    <col min="20" max="22" width="9.125" style="5" hidden="1" customWidth="1"/>
    <col min="23" max="23" width="4.25390625" style="5" customWidth="1"/>
    <col min="24" max="16384" width="9.125" style="5" customWidth="1"/>
  </cols>
  <sheetData>
    <row r="1" spans="1:5" ht="20.25">
      <c r="A1" s="90" t="s">
        <v>3</v>
      </c>
      <c r="B1" s="91"/>
      <c r="C1" s="91"/>
      <c r="D1" s="91"/>
      <c r="E1" s="92"/>
    </row>
    <row r="2" spans="1:23" ht="15.75">
      <c r="A2" s="93" t="s">
        <v>9</v>
      </c>
      <c r="B2" s="93"/>
      <c r="C2" s="93"/>
      <c r="D2" s="93"/>
      <c r="E2" s="93"/>
      <c r="F2" s="93" t="s">
        <v>42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 t="s">
        <v>10</v>
      </c>
      <c r="R2" s="93"/>
      <c r="S2" s="93"/>
      <c r="T2" s="93"/>
      <c r="U2" s="93"/>
      <c r="V2" s="93"/>
      <c r="W2" s="93"/>
    </row>
    <row r="3" spans="1:23" ht="15.75">
      <c r="A3" s="87" t="s">
        <v>120</v>
      </c>
      <c r="B3" s="87"/>
      <c r="C3" s="87"/>
      <c r="D3" s="87"/>
      <c r="E3" s="87"/>
      <c r="F3" s="88" t="s">
        <v>46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94">
        <v>8000</v>
      </c>
      <c r="R3" s="94">
        <v>8000</v>
      </c>
      <c r="S3" s="94">
        <v>8000</v>
      </c>
      <c r="T3" s="94">
        <v>8000</v>
      </c>
      <c r="U3" s="94">
        <v>8000</v>
      </c>
      <c r="V3" s="94">
        <v>8000</v>
      </c>
      <c r="W3" s="94">
        <v>8000</v>
      </c>
    </row>
    <row r="4" spans="1:23" ht="15.75">
      <c r="A4" s="87" t="s">
        <v>121</v>
      </c>
      <c r="B4" s="87"/>
      <c r="C4" s="87"/>
      <c r="D4" s="87"/>
      <c r="E4" s="87"/>
      <c r="F4" s="88" t="s">
        <v>43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94">
        <v>3500</v>
      </c>
      <c r="R4" s="94">
        <v>3500</v>
      </c>
      <c r="S4" s="94">
        <v>3500</v>
      </c>
      <c r="T4" s="94">
        <v>3500</v>
      </c>
      <c r="U4" s="94">
        <v>3500</v>
      </c>
      <c r="V4" s="94">
        <v>3500</v>
      </c>
      <c r="W4" s="94">
        <v>3500</v>
      </c>
    </row>
    <row r="5" spans="1:23" ht="15.75">
      <c r="A5" s="87" t="s">
        <v>121</v>
      </c>
      <c r="B5" s="87"/>
      <c r="C5" s="87"/>
      <c r="D5" s="87"/>
      <c r="E5" s="87"/>
      <c r="F5" s="88" t="s">
        <v>43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94">
        <v>2780</v>
      </c>
      <c r="R5" s="94">
        <v>2780</v>
      </c>
      <c r="S5" s="94">
        <v>2780</v>
      </c>
      <c r="T5" s="94">
        <v>2780</v>
      </c>
      <c r="U5" s="94">
        <v>2780</v>
      </c>
      <c r="V5" s="94">
        <v>2780</v>
      </c>
      <c r="W5" s="94">
        <v>2780</v>
      </c>
    </row>
    <row r="6" spans="1:23" ht="15.75">
      <c r="A6" s="87" t="s">
        <v>122</v>
      </c>
      <c r="B6" s="87"/>
      <c r="C6" s="87"/>
      <c r="D6" s="87"/>
      <c r="E6" s="87"/>
      <c r="F6" s="88" t="s">
        <v>44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94">
        <v>13720</v>
      </c>
      <c r="R6" s="94">
        <v>13720</v>
      </c>
      <c r="S6" s="94">
        <v>13720</v>
      </c>
      <c r="T6" s="94">
        <v>13720</v>
      </c>
      <c r="U6" s="94">
        <v>13720</v>
      </c>
      <c r="V6" s="94">
        <v>13720</v>
      </c>
      <c r="W6" s="94">
        <v>13720</v>
      </c>
    </row>
    <row r="7" spans="1:23" ht="15.75">
      <c r="A7" s="87" t="s">
        <v>123</v>
      </c>
      <c r="B7" s="87"/>
      <c r="C7" s="87"/>
      <c r="D7" s="87"/>
      <c r="E7" s="87"/>
      <c r="F7" s="88" t="s">
        <v>43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94">
        <v>4910</v>
      </c>
      <c r="R7" s="94">
        <v>4910</v>
      </c>
      <c r="S7" s="94">
        <v>4910</v>
      </c>
      <c r="T7" s="94">
        <v>4910</v>
      </c>
      <c r="U7" s="94">
        <v>4910</v>
      </c>
      <c r="V7" s="94">
        <v>4910</v>
      </c>
      <c r="W7" s="94">
        <v>4910</v>
      </c>
    </row>
    <row r="8" spans="1:23" ht="15.75">
      <c r="A8" s="87" t="s">
        <v>123</v>
      </c>
      <c r="B8" s="87"/>
      <c r="C8" s="87"/>
      <c r="D8" s="87"/>
      <c r="E8" s="87"/>
      <c r="F8" s="88" t="s">
        <v>45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94">
        <v>4499.6</v>
      </c>
      <c r="R8" s="94">
        <v>4499.6</v>
      </c>
      <c r="S8" s="94">
        <v>4499.6</v>
      </c>
      <c r="T8" s="94">
        <v>4499.6</v>
      </c>
      <c r="U8" s="94">
        <v>4499.6</v>
      </c>
      <c r="V8" s="94">
        <v>4499.6</v>
      </c>
      <c r="W8" s="94">
        <v>4499.6</v>
      </c>
    </row>
    <row r="9" spans="1:23" ht="15.75">
      <c r="A9" s="87" t="s">
        <v>124</v>
      </c>
      <c r="B9" s="87"/>
      <c r="C9" s="87"/>
      <c r="D9" s="87"/>
      <c r="E9" s="87"/>
      <c r="F9" s="88" t="s">
        <v>125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94">
        <v>2128</v>
      </c>
      <c r="R9" s="94">
        <v>2128</v>
      </c>
      <c r="S9" s="94">
        <v>2128</v>
      </c>
      <c r="T9" s="94">
        <v>2128</v>
      </c>
      <c r="U9" s="94">
        <v>2128</v>
      </c>
      <c r="V9" s="94">
        <v>2128</v>
      </c>
      <c r="W9" s="94">
        <v>2128</v>
      </c>
    </row>
    <row r="10" spans="1:23" ht="15.75">
      <c r="A10" s="87" t="s">
        <v>124</v>
      </c>
      <c r="B10" s="87"/>
      <c r="C10" s="87"/>
      <c r="D10" s="87"/>
      <c r="E10" s="87"/>
      <c r="F10" s="88" t="s">
        <v>125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94">
        <v>448</v>
      </c>
      <c r="R10" s="94">
        <v>448</v>
      </c>
      <c r="S10" s="94">
        <v>448</v>
      </c>
      <c r="T10" s="94">
        <v>448</v>
      </c>
      <c r="U10" s="94">
        <v>448</v>
      </c>
      <c r="V10" s="94">
        <v>448</v>
      </c>
      <c r="W10" s="94">
        <v>448</v>
      </c>
    </row>
    <row r="11" spans="1:23" ht="15.75">
      <c r="A11" s="87" t="s">
        <v>126</v>
      </c>
      <c r="B11" s="87"/>
      <c r="C11" s="87"/>
      <c r="D11" s="87"/>
      <c r="E11" s="87"/>
      <c r="F11" s="88" t="s">
        <v>47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94">
        <v>2134.62</v>
      </c>
      <c r="R11" s="94">
        <v>2134.62</v>
      </c>
      <c r="S11" s="94">
        <v>2134.62</v>
      </c>
      <c r="T11" s="94">
        <v>2134.62</v>
      </c>
      <c r="U11" s="94">
        <v>2134.62</v>
      </c>
      <c r="V11" s="94">
        <v>2134.62</v>
      </c>
      <c r="W11" s="94">
        <v>2134.62</v>
      </c>
    </row>
    <row r="12" spans="1:23" ht="15.75">
      <c r="A12" s="87" t="s">
        <v>127</v>
      </c>
      <c r="B12" s="87"/>
      <c r="C12" s="87"/>
      <c r="D12" s="87"/>
      <c r="E12" s="87"/>
      <c r="F12" s="88" t="s">
        <v>128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94">
        <v>36960</v>
      </c>
      <c r="R12" s="94">
        <v>36960</v>
      </c>
      <c r="S12" s="94">
        <v>36960</v>
      </c>
      <c r="T12" s="94">
        <v>36960</v>
      </c>
      <c r="U12" s="94">
        <v>36960</v>
      </c>
      <c r="V12" s="94">
        <v>36960</v>
      </c>
      <c r="W12" s="94">
        <v>36960</v>
      </c>
    </row>
    <row r="13" spans="1:23" ht="15.75">
      <c r="A13" s="87" t="s">
        <v>129</v>
      </c>
      <c r="B13" s="87"/>
      <c r="C13" s="87"/>
      <c r="D13" s="87"/>
      <c r="E13" s="87"/>
      <c r="F13" s="88" t="s">
        <v>43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94">
        <v>2110</v>
      </c>
      <c r="R13" s="94">
        <v>2110</v>
      </c>
      <c r="S13" s="94">
        <v>2110</v>
      </c>
      <c r="T13" s="94">
        <v>2110</v>
      </c>
      <c r="U13" s="94">
        <v>2110</v>
      </c>
      <c r="V13" s="94">
        <v>2110</v>
      </c>
      <c r="W13" s="94">
        <v>2110</v>
      </c>
    </row>
    <row r="14" spans="1:23" ht="15.75">
      <c r="A14" s="87" t="s">
        <v>129</v>
      </c>
      <c r="B14" s="87"/>
      <c r="C14" s="87"/>
      <c r="D14" s="87"/>
      <c r="E14" s="87"/>
      <c r="F14" s="88" t="s">
        <v>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94">
        <v>7825.17</v>
      </c>
      <c r="R14" s="94">
        <v>7825.17</v>
      </c>
      <c r="S14" s="94">
        <v>7825.17</v>
      </c>
      <c r="T14" s="94">
        <v>7825.17</v>
      </c>
      <c r="U14" s="94">
        <v>7825.17</v>
      </c>
      <c r="V14" s="94">
        <v>7825.17</v>
      </c>
      <c r="W14" s="94">
        <v>7825.17</v>
      </c>
    </row>
    <row r="15" spans="1:23" ht="15.75">
      <c r="A15" s="87" t="s">
        <v>130</v>
      </c>
      <c r="B15" s="87"/>
      <c r="C15" s="87"/>
      <c r="D15" s="87"/>
      <c r="E15" s="87"/>
      <c r="F15" s="88" t="s">
        <v>43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94">
        <v>2800</v>
      </c>
      <c r="R15" s="94">
        <v>2800</v>
      </c>
      <c r="S15" s="94">
        <v>2800</v>
      </c>
      <c r="T15" s="94">
        <v>2800</v>
      </c>
      <c r="U15" s="94">
        <v>2800</v>
      </c>
      <c r="V15" s="94">
        <v>2800</v>
      </c>
      <c r="W15" s="94">
        <v>2800</v>
      </c>
    </row>
    <row r="16" spans="1:23" ht="15.75">
      <c r="A16" s="87" t="s">
        <v>131</v>
      </c>
      <c r="B16" s="87"/>
      <c r="C16" s="87"/>
      <c r="D16" s="87"/>
      <c r="E16" s="87"/>
      <c r="F16" s="88" t="s">
        <v>47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94">
        <v>3382.96</v>
      </c>
      <c r="R16" s="94">
        <v>3382.96</v>
      </c>
      <c r="S16" s="94">
        <v>3382.96</v>
      </c>
      <c r="T16" s="94">
        <v>3382.96</v>
      </c>
      <c r="U16" s="94">
        <v>3382.96</v>
      </c>
      <c r="V16" s="94">
        <v>3382.96</v>
      </c>
      <c r="W16" s="94">
        <v>3382.96</v>
      </c>
    </row>
    <row r="17" spans="1:23" ht="15.75">
      <c r="A17" s="87" t="s">
        <v>132</v>
      </c>
      <c r="B17" s="87"/>
      <c r="C17" s="87"/>
      <c r="D17" s="87"/>
      <c r="E17" s="87"/>
      <c r="F17" s="88" t="s">
        <v>45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94">
        <v>4499.6</v>
      </c>
      <c r="R17" s="94">
        <v>4499.6</v>
      </c>
      <c r="S17" s="94">
        <v>4499.6</v>
      </c>
      <c r="T17" s="94">
        <v>4499.6</v>
      </c>
      <c r="U17" s="94">
        <v>4499.6</v>
      </c>
      <c r="V17" s="94">
        <v>4499.6</v>
      </c>
      <c r="W17" s="94">
        <v>4499.6</v>
      </c>
    </row>
    <row r="18" spans="1:23" ht="15.75">
      <c r="A18" s="87" t="s">
        <v>133</v>
      </c>
      <c r="B18" s="87"/>
      <c r="C18" s="87"/>
      <c r="D18" s="87"/>
      <c r="E18" s="87"/>
      <c r="F18" s="88" t="s">
        <v>43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94">
        <v>5610</v>
      </c>
      <c r="R18" s="94">
        <v>5610</v>
      </c>
      <c r="S18" s="94">
        <v>5610</v>
      </c>
      <c r="T18" s="94">
        <v>5610</v>
      </c>
      <c r="U18" s="94">
        <v>5610</v>
      </c>
      <c r="V18" s="94">
        <v>5610</v>
      </c>
      <c r="W18" s="94">
        <v>5610</v>
      </c>
    </row>
    <row r="19" spans="1:23" ht="15.75">
      <c r="A19" s="87" t="s">
        <v>134</v>
      </c>
      <c r="B19" s="87"/>
      <c r="C19" s="87"/>
      <c r="D19" s="87"/>
      <c r="E19" s="87"/>
      <c r="F19" s="88" t="s">
        <v>43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94">
        <v>4910</v>
      </c>
      <c r="R19" s="94">
        <v>4910</v>
      </c>
      <c r="S19" s="94">
        <v>4910</v>
      </c>
      <c r="T19" s="94">
        <v>4910</v>
      </c>
      <c r="U19" s="94">
        <v>4910</v>
      </c>
      <c r="V19" s="94">
        <v>4910</v>
      </c>
      <c r="W19" s="94">
        <v>4910</v>
      </c>
    </row>
    <row r="20" spans="1:23" ht="15.75">
      <c r="A20" s="87" t="s">
        <v>135</v>
      </c>
      <c r="B20" s="87"/>
      <c r="C20" s="87"/>
      <c r="D20" s="87"/>
      <c r="E20" s="87"/>
      <c r="F20" s="88" t="s">
        <v>136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94">
        <v>18000</v>
      </c>
      <c r="R20" s="94">
        <v>18000</v>
      </c>
      <c r="S20" s="94">
        <v>18000</v>
      </c>
      <c r="T20" s="94">
        <v>18000</v>
      </c>
      <c r="U20" s="94">
        <v>18000</v>
      </c>
      <c r="V20" s="94">
        <v>18000</v>
      </c>
      <c r="W20" s="94">
        <v>18000</v>
      </c>
    </row>
    <row r="21" spans="1:23" ht="15.75">
      <c r="A21" s="87" t="s">
        <v>137</v>
      </c>
      <c r="B21" s="87"/>
      <c r="C21" s="87"/>
      <c r="D21" s="87"/>
      <c r="E21" s="87"/>
      <c r="F21" s="88" t="s">
        <v>47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4">
        <v>3890.05</v>
      </c>
      <c r="R21" s="94">
        <v>3890.05</v>
      </c>
      <c r="S21" s="94">
        <v>3890.05</v>
      </c>
      <c r="T21" s="94">
        <v>3890.05</v>
      </c>
      <c r="U21" s="94">
        <v>3890.05</v>
      </c>
      <c r="V21" s="94">
        <v>3890.05</v>
      </c>
      <c r="W21" s="94">
        <v>3890.05</v>
      </c>
    </row>
    <row r="22" spans="1:23" ht="15.75">
      <c r="A22" s="87" t="s">
        <v>138</v>
      </c>
      <c r="B22" s="87"/>
      <c r="C22" s="87"/>
      <c r="D22" s="87"/>
      <c r="E22" s="87"/>
      <c r="F22" s="95" t="s">
        <v>43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94">
        <v>2800</v>
      </c>
      <c r="R22" s="94">
        <v>2800</v>
      </c>
      <c r="S22" s="94">
        <v>2800</v>
      </c>
      <c r="T22" s="94">
        <v>2800</v>
      </c>
      <c r="U22" s="94">
        <v>2800</v>
      </c>
      <c r="V22" s="94">
        <v>2800</v>
      </c>
      <c r="W22" s="94">
        <v>2800</v>
      </c>
    </row>
    <row r="23" spans="1:23" ht="15.75">
      <c r="A23" s="96">
        <v>41002</v>
      </c>
      <c r="B23" s="87"/>
      <c r="C23" s="87"/>
      <c r="D23" s="87"/>
      <c r="E23" s="87"/>
      <c r="F23" s="95" t="s">
        <v>139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97">
        <v>4720</v>
      </c>
      <c r="R23" s="94"/>
      <c r="S23" s="94"/>
      <c r="T23" s="94"/>
      <c r="U23" s="94"/>
      <c r="V23" s="94"/>
      <c r="W23" s="94"/>
    </row>
    <row r="24" spans="1:23" ht="15.75">
      <c r="A24" s="96">
        <v>41008</v>
      </c>
      <c r="B24" s="87"/>
      <c r="C24" s="87"/>
      <c r="D24" s="87"/>
      <c r="E24" s="87"/>
      <c r="F24" s="95" t="s">
        <v>43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94">
        <v>5620</v>
      </c>
      <c r="R24" s="94"/>
      <c r="S24" s="94"/>
      <c r="T24" s="94"/>
      <c r="U24" s="94"/>
      <c r="V24" s="94"/>
      <c r="W24" s="94"/>
    </row>
    <row r="25" spans="1:23" ht="15.75">
      <c r="A25" s="96">
        <v>41015</v>
      </c>
      <c r="B25" s="87"/>
      <c r="C25" s="87"/>
      <c r="D25" s="87"/>
      <c r="E25" s="87"/>
      <c r="F25" s="88" t="s">
        <v>45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97">
        <v>4499.6</v>
      </c>
      <c r="R25" s="94"/>
      <c r="S25" s="94"/>
      <c r="T25" s="94"/>
      <c r="U25" s="94"/>
      <c r="V25" s="94"/>
      <c r="W25" s="94"/>
    </row>
    <row r="26" spans="1:23" ht="15.75" customHeight="1">
      <c r="A26" s="96">
        <v>41018</v>
      </c>
      <c r="B26" s="87"/>
      <c r="C26" s="87"/>
      <c r="D26" s="87"/>
      <c r="E26" s="87"/>
      <c r="F26" s="95" t="s">
        <v>43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94">
        <v>3500</v>
      </c>
      <c r="R26" s="94"/>
      <c r="S26" s="94"/>
      <c r="T26" s="94"/>
      <c r="U26" s="94"/>
      <c r="V26" s="94"/>
      <c r="W26" s="94"/>
    </row>
    <row r="27" spans="1:23" ht="15.75">
      <c r="A27" s="96">
        <v>41023</v>
      </c>
      <c r="B27" s="87"/>
      <c r="C27" s="87"/>
      <c r="D27" s="87"/>
      <c r="E27" s="87"/>
      <c r="F27" s="95" t="s">
        <v>140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94">
        <v>378489</v>
      </c>
      <c r="R27" s="94"/>
      <c r="S27" s="94"/>
      <c r="T27" s="94"/>
      <c r="U27" s="94"/>
      <c r="V27" s="94"/>
      <c r="W27" s="94"/>
    </row>
    <row r="28" spans="1:23" ht="15.75">
      <c r="A28" s="96">
        <v>41024</v>
      </c>
      <c r="B28" s="87"/>
      <c r="C28" s="87"/>
      <c r="D28" s="87"/>
      <c r="E28" s="87"/>
      <c r="F28" s="88" t="s">
        <v>45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94">
        <v>4499.6</v>
      </c>
      <c r="R28" s="94"/>
      <c r="S28" s="94"/>
      <c r="T28" s="94"/>
      <c r="U28" s="94"/>
      <c r="V28" s="94"/>
      <c r="W28" s="94"/>
    </row>
    <row r="29" spans="1:23" ht="15.75">
      <c r="A29" s="96">
        <v>41025</v>
      </c>
      <c r="B29" s="87"/>
      <c r="C29" s="87"/>
      <c r="D29" s="87"/>
      <c r="E29" s="87"/>
      <c r="F29" s="95" t="s">
        <v>141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94">
        <v>20250</v>
      </c>
      <c r="R29" s="94"/>
      <c r="S29" s="94"/>
      <c r="T29" s="94"/>
      <c r="U29" s="94"/>
      <c r="V29" s="94"/>
      <c r="W29" s="94"/>
    </row>
    <row r="30" spans="1:23" ht="15.75">
      <c r="A30" s="96">
        <v>41025</v>
      </c>
      <c r="B30" s="87"/>
      <c r="C30" s="87"/>
      <c r="D30" s="87"/>
      <c r="E30" s="87"/>
      <c r="F30" s="95" t="s">
        <v>142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94">
        <v>31000</v>
      </c>
      <c r="R30" s="94"/>
      <c r="S30" s="94"/>
      <c r="T30" s="94"/>
      <c r="U30" s="94"/>
      <c r="V30" s="94"/>
      <c r="W30" s="94"/>
    </row>
    <row r="31" spans="1:23" ht="15.75" customHeight="1">
      <c r="A31" s="100">
        <v>41027</v>
      </c>
      <c r="B31" s="104"/>
      <c r="C31" s="104"/>
      <c r="D31" s="104"/>
      <c r="E31" s="99"/>
      <c r="F31" s="101" t="s">
        <v>43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3"/>
      <c r="Q31" s="105">
        <v>7020</v>
      </c>
      <c r="R31" s="106"/>
      <c r="S31" s="106"/>
      <c r="T31" s="106"/>
      <c r="U31" s="106"/>
      <c r="V31" s="106"/>
      <c r="W31" s="107"/>
    </row>
    <row r="32" spans="1:23" ht="15.75" customHeight="1">
      <c r="A32" s="100">
        <v>41046</v>
      </c>
      <c r="B32" s="99"/>
      <c r="C32" s="65"/>
      <c r="D32" s="65"/>
      <c r="E32" s="65"/>
      <c r="F32" s="101" t="s">
        <v>43</v>
      </c>
      <c r="G32" s="102"/>
      <c r="H32" s="103"/>
      <c r="I32" s="66"/>
      <c r="J32" s="66"/>
      <c r="K32" s="66"/>
      <c r="L32" s="66"/>
      <c r="M32" s="66"/>
      <c r="N32" s="66"/>
      <c r="O32" s="66"/>
      <c r="P32" s="66"/>
      <c r="Q32" s="105">
        <v>1400</v>
      </c>
      <c r="R32" s="106"/>
      <c r="S32" s="106"/>
      <c r="T32" s="106"/>
      <c r="U32" s="106"/>
      <c r="V32" s="106"/>
      <c r="W32" s="107"/>
    </row>
    <row r="33" spans="1:23" ht="15.75" customHeight="1">
      <c r="A33" s="98">
        <v>41053</v>
      </c>
      <c r="B33" s="99"/>
      <c r="C33" s="65"/>
      <c r="D33" s="65"/>
      <c r="E33" s="65"/>
      <c r="F33" s="101" t="s">
        <v>151</v>
      </c>
      <c r="G33" s="102"/>
      <c r="H33" s="103"/>
      <c r="I33" s="66"/>
      <c r="J33" s="66"/>
      <c r="K33" s="66"/>
      <c r="L33" s="66"/>
      <c r="M33" s="66"/>
      <c r="N33" s="66"/>
      <c r="O33" s="66"/>
      <c r="P33" s="66"/>
      <c r="Q33" s="105">
        <v>245.22</v>
      </c>
      <c r="R33" s="106"/>
      <c r="S33" s="106"/>
      <c r="T33" s="106"/>
      <c r="U33" s="106"/>
      <c r="V33" s="106"/>
      <c r="W33" s="107"/>
    </row>
    <row r="34" spans="1:23" ht="15.75" customHeight="1">
      <c r="A34" s="100">
        <v>41058</v>
      </c>
      <c r="B34" s="99"/>
      <c r="C34" s="65"/>
      <c r="D34" s="65"/>
      <c r="E34" s="65"/>
      <c r="F34" s="101" t="s">
        <v>43</v>
      </c>
      <c r="G34" s="102"/>
      <c r="H34" s="103"/>
      <c r="I34" s="66"/>
      <c r="J34" s="66"/>
      <c r="K34" s="66"/>
      <c r="L34" s="66"/>
      <c r="M34" s="66"/>
      <c r="N34" s="66"/>
      <c r="O34" s="66"/>
      <c r="P34" s="66"/>
      <c r="Q34" s="105">
        <v>5000</v>
      </c>
      <c r="R34" s="106"/>
      <c r="S34" s="106"/>
      <c r="T34" s="106"/>
      <c r="U34" s="106"/>
      <c r="V34" s="106"/>
      <c r="W34" s="107"/>
    </row>
    <row r="35" spans="1:23" ht="15.75" customHeight="1">
      <c r="A35" s="98">
        <v>41059</v>
      </c>
      <c r="B35" s="99"/>
      <c r="C35" s="65"/>
      <c r="D35" s="65"/>
      <c r="E35" s="65"/>
      <c r="F35" s="101" t="s">
        <v>152</v>
      </c>
      <c r="G35" s="102"/>
      <c r="H35" s="103"/>
      <c r="I35" s="66"/>
      <c r="J35" s="66"/>
      <c r="K35" s="66"/>
      <c r="L35" s="66"/>
      <c r="M35" s="66"/>
      <c r="N35" s="66"/>
      <c r="O35" s="66"/>
      <c r="P35" s="66"/>
      <c r="Q35" s="105">
        <v>720.74</v>
      </c>
      <c r="R35" s="106"/>
      <c r="S35" s="106"/>
      <c r="T35" s="106"/>
      <c r="U35" s="106"/>
      <c r="V35" s="106"/>
      <c r="W35" s="107"/>
    </row>
    <row r="36" spans="1:23" ht="15.75" customHeight="1">
      <c r="A36" s="98">
        <v>41059</v>
      </c>
      <c r="B36" s="99"/>
      <c r="C36" s="67"/>
      <c r="D36" s="65"/>
      <c r="E36" s="65"/>
      <c r="F36" s="101" t="s">
        <v>152</v>
      </c>
      <c r="G36" s="102"/>
      <c r="H36" s="103"/>
      <c r="I36" s="66"/>
      <c r="J36" s="66"/>
      <c r="K36" s="66"/>
      <c r="L36" s="66"/>
      <c r="M36" s="66"/>
      <c r="N36" s="66"/>
      <c r="O36" s="66"/>
      <c r="P36" s="66"/>
      <c r="Q36" s="105">
        <v>25583.32</v>
      </c>
      <c r="R36" s="106"/>
      <c r="S36" s="106"/>
      <c r="T36" s="106"/>
      <c r="U36" s="106"/>
      <c r="V36" s="106"/>
      <c r="W36" s="107"/>
    </row>
    <row r="37" spans="1:23" ht="15.75" customHeight="1">
      <c r="A37" s="98" t="s">
        <v>154</v>
      </c>
      <c r="B37" s="99"/>
      <c r="C37" s="67"/>
      <c r="D37" s="65"/>
      <c r="E37" s="68"/>
      <c r="F37" s="101" t="s">
        <v>152</v>
      </c>
      <c r="G37" s="102"/>
      <c r="H37" s="103"/>
      <c r="I37" s="71"/>
      <c r="J37" s="66"/>
      <c r="K37" s="66"/>
      <c r="L37" s="66"/>
      <c r="M37" s="66"/>
      <c r="N37" s="66"/>
      <c r="O37" s="66"/>
      <c r="P37" s="72"/>
      <c r="Q37" s="105">
        <v>1600</v>
      </c>
      <c r="R37" s="106"/>
      <c r="S37" s="106"/>
      <c r="T37" s="106"/>
      <c r="U37" s="106"/>
      <c r="V37" s="106"/>
      <c r="W37" s="107"/>
    </row>
    <row r="38" spans="1:23" ht="15.75" customHeight="1">
      <c r="A38" s="70">
        <v>41066</v>
      </c>
      <c r="B38" s="69"/>
      <c r="C38" s="67"/>
      <c r="D38" s="65"/>
      <c r="E38" s="68"/>
      <c r="F38" s="101" t="s">
        <v>43</v>
      </c>
      <c r="G38" s="102"/>
      <c r="H38" s="103"/>
      <c r="I38" s="71"/>
      <c r="J38" s="66"/>
      <c r="K38" s="66"/>
      <c r="L38" s="66"/>
      <c r="M38" s="66"/>
      <c r="N38" s="66"/>
      <c r="O38" s="66"/>
      <c r="P38" s="72"/>
      <c r="Q38" s="116">
        <v>1400</v>
      </c>
      <c r="R38" s="117"/>
      <c r="S38" s="117"/>
      <c r="T38" s="117"/>
      <c r="U38" s="117"/>
      <c r="V38" s="117"/>
      <c r="W38" s="118"/>
    </row>
    <row r="39" spans="1:23" ht="15.75" customHeight="1">
      <c r="A39" s="108">
        <v>41069</v>
      </c>
      <c r="B39" s="109"/>
      <c r="C39" s="67"/>
      <c r="D39" s="65"/>
      <c r="E39" s="68"/>
      <c r="F39" s="101" t="s">
        <v>44</v>
      </c>
      <c r="G39" s="102"/>
      <c r="H39" s="103"/>
      <c r="I39" s="71"/>
      <c r="J39" s="66"/>
      <c r="K39" s="66"/>
      <c r="L39" s="66"/>
      <c r="M39" s="66"/>
      <c r="N39" s="66"/>
      <c r="O39" s="66"/>
      <c r="P39" s="72"/>
      <c r="Q39" s="116">
        <v>32560</v>
      </c>
      <c r="R39" s="117"/>
      <c r="S39" s="117"/>
      <c r="T39" s="117"/>
      <c r="U39" s="117"/>
      <c r="V39" s="117"/>
      <c r="W39" s="118"/>
    </row>
    <row r="40" spans="1:23" ht="15.75">
      <c r="A40" s="108">
        <v>41069</v>
      </c>
      <c r="B40" s="109"/>
      <c r="C40" s="14"/>
      <c r="D40" s="14"/>
      <c r="E40" s="14"/>
      <c r="F40" s="101" t="s">
        <v>44</v>
      </c>
      <c r="G40" s="102"/>
      <c r="H40" s="103"/>
      <c r="I40" s="14"/>
      <c r="J40" s="14"/>
      <c r="K40" s="14"/>
      <c r="L40" s="14"/>
      <c r="M40" s="14"/>
      <c r="N40" s="14"/>
      <c r="O40" s="14"/>
      <c r="P40" s="15"/>
      <c r="Q40" s="113">
        <v>11160</v>
      </c>
      <c r="R40" s="114"/>
      <c r="S40" s="114"/>
      <c r="T40" s="114"/>
      <c r="U40" s="114"/>
      <c r="V40" s="114"/>
      <c r="W40" s="115"/>
    </row>
    <row r="41" spans="1:23" ht="15.75" customHeight="1">
      <c r="A41" s="108">
        <v>41069</v>
      </c>
      <c r="B41" s="109"/>
      <c r="C41" s="16"/>
      <c r="D41" s="13"/>
      <c r="E41" s="16"/>
      <c r="F41" s="101" t="s">
        <v>44</v>
      </c>
      <c r="G41" s="102"/>
      <c r="H41" s="103"/>
      <c r="I41" s="16"/>
      <c r="J41" s="16"/>
      <c r="K41" s="16"/>
      <c r="L41" s="16"/>
      <c r="M41" s="16"/>
      <c r="N41" s="16"/>
      <c r="O41" s="16"/>
      <c r="P41" s="16"/>
      <c r="Q41" s="110">
        <v>11750</v>
      </c>
      <c r="R41" s="111"/>
      <c r="S41" s="111"/>
      <c r="T41" s="111"/>
      <c r="U41" s="111"/>
      <c r="V41" s="111"/>
      <c r="W41" s="112"/>
    </row>
    <row r="42" spans="1:23" ht="15.75" customHeight="1">
      <c r="A42" s="108">
        <v>41069</v>
      </c>
      <c r="B42" s="109"/>
      <c r="C42" s="16"/>
      <c r="D42" s="13"/>
      <c r="E42" s="16"/>
      <c r="F42" s="101" t="s">
        <v>44</v>
      </c>
      <c r="G42" s="102"/>
      <c r="H42" s="103"/>
      <c r="I42" s="16"/>
      <c r="J42" s="16"/>
      <c r="K42" s="16"/>
      <c r="L42" s="16"/>
      <c r="M42" s="16"/>
      <c r="N42" s="16"/>
      <c r="O42" s="16"/>
      <c r="P42" s="16"/>
      <c r="Q42" s="110">
        <v>9900</v>
      </c>
      <c r="R42" s="111"/>
      <c r="S42" s="111"/>
      <c r="T42" s="111"/>
      <c r="U42" s="111"/>
      <c r="V42" s="111"/>
      <c r="W42" s="112"/>
    </row>
    <row r="43" spans="1:23" ht="15.75">
      <c r="A43" s="108">
        <v>41080</v>
      </c>
      <c r="B43" s="109"/>
      <c r="C43" s="16"/>
      <c r="D43" s="13"/>
      <c r="E43" s="16"/>
      <c r="F43" s="75" t="s">
        <v>153</v>
      </c>
      <c r="G43" s="74"/>
      <c r="H43" s="73"/>
      <c r="I43" s="16"/>
      <c r="J43" s="16"/>
      <c r="K43" s="16"/>
      <c r="L43" s="16"/>
      <c r="M43" s="16"/>
      <c r="N43" s="16"/>
      <c r="O43" s="16"/>
      <c r="P43" s="16"/>
      <c r="Q43" s="110">
        <v>13338</v>
      </c>
      <c r="R43" s="111"/>
      <c r="S43" s="111"/>
      <c r="T43" s="111"/>
      <c r="U43" s="111"/>
      <c r="V43" s="111"/>
      <c r="W43" s="112"/>
    </row>
    <row r="44" spans="1:23" ht="15.75">
      <c r="A44" s="108">
        <v>41080</v>
      </c>
      <c r="B44" s="109"/>
      <c r="C44" s="16"/>
      <c r="D44" s="13"/>
      <c r="E44" s="16"/>
      <c r="F44" s="119" t="s">
        <v>153</v>
      </c>
      <c r="G44" s="120"/>
      <c r="H44" s="121"/>
      <c r="I44" s="16"/>
      <c r="J44" s="16"/>
      <c r="K44" s="16"/>
      <c r="L44" s="16"/>
      <c r="M44" s="16"/>
      <c r="N44" s="16"/>
      <c r="O44" s="16"/>
      <c r="P44" s="16"/>
      <c r="Q44" s="110">
        <v>13338</v>
      </c>
      <c r="R44" s="111"/>
      <c r="S44" s="111"/>
      <c r="T44" s="111"/>
      <c r="U44" s="111"/>
      <c r="V44" s="111"/>
      <c r="W44" s="112"/>
    </row>
    <row r="45" spans="1:23" ht="15.75">
      <c r="A45" s="108">
        <v>41080</v>
      </c>
      <c r="B45" s="109"/>
      <c r="C45" s="16"/>
      <c r="D45" s="13"/>
      <c r="E45" s="16"/>
      <c r="F45" s="119" t="s">
        <v>153</v>
      </c>
      <c r="G45" s="120"/>
      <c r="H45" s="121"/>
      <c r="I45" s="16"/>
      <c r="J45" s="16"/>
      <c r="K45" s="16"/>
      <c r="L45" s="16"/>
      <c r="M45" s="16"/>
      <c r="N45" s="16"/>
      <c r="O45" s="16"/>
      <c r="P45" s="16"/>
      <c r="Q45" s="110">
        <v>13338</v>
      </c>
      <c r="R45" s="111"/>
      <c r="S45" s="111"/>
      <c r="T45" s="111"/>
      <c r="U45" s="111"/>
      <c r="V45" s="111"/>
      <c r="W45" s="112"/>
    </row>
    <row r="46" spans="1:23" ht="18.75">
      <c r="A46" s="108">
        <v>41088</v>
      </c>
      <c r="B46" s="109"/>
      <c r="D46" s="10"/>
      <c r="F46" s="95" t="s">
        <v>47</v>
      </c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94">
        <v>2764.57</v>
      </c>
      <c r="R46" s="94">
        <v>2134.62</v>
      </c>
      <c r="S46" s="94">
        <v>2134.62</v>
      </c>
      <c r="T46" s="94">
        <v>2134.62</v>
      </c>
      <c r="U46" s="94">
        <v>2134.62</v>
      </c>
      <c r="V46" s="94">
        <v>2134.62</v>
      </c>
      <c r="W46" s="94">
        <v>2134.62</v>
      </c>
    </row>
    <row r="47" spans="1:23" ht="15.75" customHeight="1">
      <c r="A47" s="108">
        <v>41088</v>
      </c>
      <c r="B47" s="109"/>
      <c r="F47" s="101" t="s">
        <v>43</v>
      </c>
      <c r="G47" s="102"/>
      <c r="H47" s="103"/>
      <c r="I47" s="71"/>
      <c r="J47" s="66"/>
      <c r="K47" s="66"/>
      <c r="L47" s="66"/>
      <c r="M47" s="66"/>
      <c r="N47" s="66"/>
      <c r="O47" s="66"/>
      <c r="P47" s="72"/>
      <c r="Q47" s="116">
        <v>700</v>
      </c>
      <c r="R47" s="117"/>
      <c r="S47" s="117"/>
      <c r="T47" s="117"/>
      <c r="U47" s="117"/>
      <c r="V47" s="117"/>
      <c r="W47" s="118"/>
    </row>
    <row r="48" spans="1:23" ht="15.75">
      <c r="A48" s="70">
        <v>41096</v>
      </c>
      <c r="B48" s="69"/>
      <c r="F48" s="124" t="s">
        <v>155</v>
      </c>
      <c r="G48" s="125"/>
      <c r="H48" s="126"/>
      <c r="Q48" s="116">
        <v>96050</v>
      </c>
      <c r="R48" s="117"/>
      <c r="S48" s="117"/>
      <c r="T48" s="117"/>
      <c r="U48" s="117"/>
      <c r="V48" s="117"/>
      <c r="W48" s="118"/>
    </row>
    <row r="49" spans="1:23" ht="15.75">
      <c r="A49" s="108">
        <v>41101</v>
      </c>
      <c r="B49" s="109"/>
      <c r="F49" s="124" t="s">
        <v>47</v>
      </c>
      <c r="G49" s="125"/>
      <c r="H49" s="126"/>
      <c r="Q49" s="116">
        <v>3764.57</v>
      </c>
      <c r="R49" s="117"/>
      <c r="S49" s="117"/>
      <c r="T49" s="117"/>
      <c r="U49" s="117"/>
      <c r="V49" s="117"/>
      <c r="W49" s="118"/>
    </row>
    <row r="50" spans="1:23" ht="15.75">
      <c r="A50" s="122">
        <v>41103</v>
      </c>
      <c r="B50" s="123"/>
      <c r="F50" s="127" t="s">
        <v>47</v>
      </c>
      <c r="G50" s="128"/>
      <c r="H50" s="129"/>
      <c r="Q50" s="130">
        <v>3890.05</v>
      </c>
      <c r="R50" s="131"/>
      <c r="S50" s="131"/>
      <c r="T50" s="131"/>
      <c r="U50" s="131"/>
      <c r="V50" s="131"/>
      <c r="W50" s="132"/>
    </row>
    <row r="51" spans="1:23" ht="15.75">
      <c r="A51" s="122">
        <v>41144</v>
      </c>
      <c r="B51" s="123"/>
      <c r="C51" s="76"/>
      <c r="D51" s="76"/>
      <c r="E51" s="76"/>
      <c r="F51" s="124" t="s">
        <v>47</v>
      </c>
      <c r="G51" s="125"/>
      <c r="H51" s="126"/>
      <c r="I51" s="76"/>
      <c r="J51" s="76"/>
      <c r="K51" s="76"/>
      <c r="L51" s="76"/>
      <c r="M51" s="76"/>
      <c r="N51" s="76"/>
      <c r="O51" s="76"/>
      <c r="P51" s="76"/>
      <c r="Q51" s="130">
        <v>3890.05</v>
      </c>
      <c r="R51" s="131"/>
      <c r="S51" s="131"/>
      <c r="T51" s="131"/>
      <c r="U51" s="131"/>
      <c r="V51" s="131"/>
      <c r="W51" s="132"/>
    </row>
    <row r="52" spans="1:23" ht="15.75">
      <c r="A52" s="122">
        <v>41151</v>
      </c>
      <c r="B52" s="123"/>
      <c r="C52" s="76"/>
      <c r="D52" s="76"/>
      <c r="E52" s="76"/>
      <c r="F52" s="124" t="s">
        <v>156</v>
      </c>
      <c r="G52" s="125"/>
      <c r="H52" s="126"/>
      <c r="I52" s="76"/>
      <c r="J52" s="76"/>
      <c r="K52" s="76"/>
      <c r="L52" s="76"/>
      <c r="M52" s="76"/>
      <c r="N52" s="76"/>
      <c r="O52" s="76"/>
      <c r="P52" s="76"/>
      <c r="Q52" s="130">
        <v>9700</v>
      </c>
      <c r="R52" s="131"/>
      <c r="S52" s="131"/>
      <c r="T52" s="131"/>
      <c r="U52" s="131"/>
      <c r="V52" s="131"/>
      <c r="W52" s="132"/>
    </row>
    <row r="53" spans="1:23" ht="15.75">
      <c r="A53" s="122">
        <v>41151</v>
      </c>
      <c r="B53" s="123"/>
      <c r="C53" s="76"/>
      <c r="D53" s="76"/>
      <c r="E53" s="76"/>
      <c r="F53" s="124" t="s">
        <v>156</v>
      </c>
      <c r="G53" s="125"/>
      <c r="H53" s="126"/>
      <c r="I53" s="76"/>
      <c r="J53" s="76"/>
      <c r="K53" s="76"/>
      <c r="L53" s="76"/>
      <c r="M53" s="76"/>
      <c r="N53" s="76"/>
      <c r="O53" s="76"/>
      <c r="P53" s="76"/>
      <c r="Q53" s="130">
        <v>8550</v>
      </c>
      <c r="R53" s="131"/>
      <c r="S53" s="131"/>
      <c r="T53" s="131"/>
      <c r="U53" s="131"/>
      <c r="V53" s="131"/>
      <c r="W53" s="132"/>
    </row>
    <row r="54" spans="1:23" ht="15.75">
      <c r="A54" s="108">
        <v>41151</v>
      </c>
      <c r="B54" s="109"/>
      <c r="C54" s="76"/>
      <c r="D54" s="76"/>
      <c r="E54" s="76"/>
      <c r="F54" s="124" t="s">
        <v>47</v>
      </c>
      <c r="G54" s="125"/>
      <c r="H54" s="126"/>
      <c r="I54" s="76"/>
      <c r="J54" s="76"/>
      <c r="K54" s="76"/>
      <c r="L54" s="76"/>
      <c r="M54" s="76"/>
      <c r="N54" s="76"/>
      <c r="O54" s="76"/>
      <c r="P54" s="76"/>
      <c r="Q54" s="116">
        <v>3890.05</v>
      </c>
      <c r="R54" s="117"/>
      <c r="S54" s="117"/>
      <c r="T54" s="117"/>
      <c r="U54" s="117"/>
      <c r="V54" s="117"/>
      <c r="W54" s="118"/>
    </row>
    <row r="55" spans="8:23" ht="15.75">
      <c r="H55" s="5" t="s">
        <v>48</v>
      </c>
      <c r="Q55" s="133">
        <f>SUM(Q3:Q54)</f>
        <v>869038.7699999999</v>
      </c>
      <c r="R55" s="134"/>
      <c r="S55" s="134"/>
      <c r="T55" s="134"/>
      <c r="U55" s="134"/>
      <c r="V55" s="134"/>
      <c r="W55" s="134"/>
    </row>
  </sheetData>
  <sheetProtection/>
  <mergeCells count="158">
    <mergeCell ref="A53:B53"/>
    <mergeCell ref="Q55:W55"/>
    <mergeCell ref="A54:B54"/>
    <mergeCell ref="F53:H53"/>
    <mergeCell ref="F54:H54"/>
    <mergeCell ref="Q53:W53"/>
    <mergeCell ref="Q54:W54"/>
    <mergeCell ref="F52:H52"/>
    <mergeCell ref="Q48:W48"/>
    <mergeCell ref="A47:B47"/>
    <mergeCell ref="A49:B49"/>
    <mergeCell ref="A50:B50"/>
    <mergeCell ref="A51:B51"/>
    <mergeCell ref="F47:H47"/>
    <mergeCell ref="Q50:W50"/>
    <mergeCell ref="Q51:W51"/>
    <mergeCell ref="Q52:W52"/>
    <mergeCell ref="Q45:W45"/>
    <mergeCell ref="Q46:W46"/>
    <mergeCell ref="Q49:W49"/>
    <mergeCell ref="Q47:W47"/>
    <mergeCell ref="F46:P46"/>
    <mergeCell ref="A52:B52"/>
    <mergeCell ref="F48:H48"/>
    <mergeCell ref="F49:H49"/>
    <mergeCell ref="F50:H50"/>
    <mergeCell ref="F51:H51"/>
    <mergeCell ref="F38:H38"/>
    <mergeCell ref="F39:H39"/>
    <mergeCell ref="Q38:W38"/>
    <mergeCell ref="Q39:W39"/>
    <mergeCell ref="Q42:W42"/>
    <mergeCell ref="Q43:W43"/>
    <mergeCell ref="A45:B45"/>
    <mergeCell ref="A46:B46"/>
    <mergeCell ref="F40:H40"/>
    <mergeCell ref="F41:H41"/>
    <mergeCell ref="Q41:W41"/>
    <mergeCell ref="F42:H42"/>
    <mergeCell ref="Q40:W40"/>
    <mergeCell ref="F44:H44"/>
    <mergeCell ref="Q44:W44"/>
    <mergeCell ref="F45:H45"/>
    <mergeCell ref="A40:B40"/>
    <mergeCell ref="A41:B41"/>
    <mergeCell ref="A42:B42"/>
    <mergeCell ref="A39:B39"/>
    <mergeCell ref="A43:B43"/>
    <mergeCell ref="A44:B44"/>
    <mergeCell ref="Q35:W35"/>
    <mergeCell ref="F35:H35"/>
    <mergeCell ref="F36:H36"/>
    <mergeCell ref="F37:H37"/>
    <mergeCell ref="A36:B36"/>
    <mergeCell ref="A37:B37"/>
    <mergeCell ref="Q36:W36"/>
    <mergeCell ref="Q37:W37"/>
    <mergeCell ref="A32:B32"/>
    <mergeCell ref="Q33:W33"/>
    <mergeCell ref="Q32:W32"/>
    <mergeCell ref="F33:H33"/>
    <mergeCell ref="F34:H34"/>
    <mergeCell ref="Q34:W34"/>
    <mergeCell ref="A30:E30"/>
    <mergeCell ref="F30:P30"/>
    <mergeCell ref="Q30:W30"/>
    <mergeCell ref="A33:B33"/>
    <mergeCell ref="A34:B34"/>
    <mergeCell ref="A35:B35"/>
    <mergeCell ref="F32:H32"/>
    <mergeCell ref="A31:E31"/>
    <mergeCell ref="F31:P31"/>
    <mergeCell ref="Q31:W31"/>
    <mergeCell ref="A28:E28"/>
    <mergeCell ref="F28:P28"/>
    <mergeCell ref="Q28:W28"/>
    <mergeCell ref="A29:E29"/>
    <mergeCell ref="F29:P29"/>
    <mergeCell ref="Q29:W29"/>
    <mergeCell ref="A26:E26"/>
    <mergeCell ref="F26:P26"/>
    <mergeCell ref="Q26:W26"/>
    <mergeCell ref="A27:E27"/>
    <mergeCell ref="F27:P27"/>
    <mergeCell ref="Q27:W27"/>
    <mergeCell ref="A24:E24"/>
    <mergeCell ref="F24:P24"/>
    <mergeCell ref="Q24:W24"/>
    <mergeCell ref="A25:E25"/>
    <mergeCell ref="F25:P25"/>
    <mergeCell ref="Q25:W25"/>
    <mergeCell ref="A22:E22"/>
    <mergeCell ref="F22:P22"/>
    <mergeCell ref="Q22:W22"/>
    <mergeCell ref="A23:E23"/>
    <mergeCell ref="F23:P23"/>
    <mergeCell ref="Q23:W23"/>
    <mergeCell ref="A20:E20"/>
    <mergeCell ref="F20:P20"/>
    <mergeCell ref="Q20:W20"/>
    <mergeCell ref="A21:E21"/>
    <mergeCell ref="F21:P21"/>
    <mergeCell ref="Q21:W21"/>
    <mergeCell ref="A18:E18"/>
    <mergeCell ref="F18:P18"/>
    <mergeCell ref="Q18:W18"/>
    <mergeCell ref="A19:E19"/>
    <mergeCell ref="F19:P19"/>
    <mergeCell ref="Q19:W19"/>
    <mergeCell ref="A16:E16"/>
    <mergeCell ref="F16:P16"/>
    <mergeCell ref="Q16:W16"/>
    <mergeCell ref="A17:E17"/>
    <mergeCell ref="F17:P17"/>
    <mergeCell ref="Q17:W17"/>
    <mergeCell ref="A14:E14"/>
    <mergeCell ref="F14:P14"/>
    <mergeCell ref="Q14:W14"/>
    <mergeCell ref="A15:E15"/>
    <mergeCell ref="F15:P15"/>
    <mergeCell ref="Q15:W15"/>
    <mergeCell ref="A12:E12"/>
    <mergeCell ref="F12:P12"/>
    <mergeCell ref="Q12:W12"/>
    <mergeCell ref="A13:E13"/>
    <mergeCell ref="F13:P13"/>
    <mergeCell ref="Q13:W13"/>
    <mergeCell ref="A10:E10"/>
    <mergeCell ref="F10:P10"/>
    <mergeCell ref="Q10:W10"/>
    <mergeCell ref="A11:E11"/>
    <mergeCell ref="F11:P11"/>
    <mergeCell ref="Q11:W11"/>
    <mergeCell ref="A8:E8"/>
    <mergeCell ref="F8:P8"/>
    <mergeCell ref="Q8:W8"/>
    <mergeCell ref="A9:E9"/>
    <mergeCell ref="F9:P9"/>
    <mergeCell ref="Q9:W9"/>
    <mergeCell ref="A6:E6"/>
    <mergeCell ref="F6:P6"/>
    <mergeCell ref="Q6:W6"/>
    <mergeCell ref="A7:E7"/>
    <mergeCell ref="F7:P7"/>
    <mergeCell ref="Q7:W7"/>
    <mergeCell ref="A4:E4"/>
    <mergeCell ref="F4:P4"/>
    <mergeCell ref="Q4:W4"/>
    <mergeCell ref="A5:E5"/>
    <mergeCell ref="F5:P5"/>
    <mergeCell ref="Q5:W5"/>
    <mergeCell ref="A1:E1"/>
    <mergeCell ref="A2:E2"/>
    <mergeCell ref="F2:P2"/>
    <mergeCell ref="Q2:W2"/>
    <mergeCell ref="A3:E3"/>
    <mergeCell ref="F3:P3"/>
    <mergeCell ref="Q3:W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0.00390625" style="0" customWidth="1"/>
    <col min="2" max="2" width="18.375" style="0" customWidth="1"/>
    <col min="3" max="3" width="17.75390625" style="0" customWidth="1"/>
    <col min="4" max="4" width="15.875" style="0" customWidth="1"/>
  </cols>
  <sheetData>
    <row r="1" spans="1:4" ht="12.75">
      <c r="A1" s="135" t="s">
        <v>4</v>
      </c>
      <c r="B1" s="136"/>
      <c r="C1" s="136"/>
      <c r="D1" s="136"/>
    </row>
    <row r="2" spans="1:4" ht="12.75">
      <c r="A2" s="8" t="s">
        <v>9</v>
      </c>
      <c r="B2" s="8" t="s">
        <v>11</v>
      </c>
      <c r="C2" s="8"/>
      <c r="D2" s="8" t="s">
        <v>10</v>
      </c>
    </row>
    <row r="3" spans="1:4" ht="15.75" customHeight="1">
      <c r="A3" s="11">
        <v>40832</v>
      </c>
      <c r="B3" s="6" t="s">
        <v>14</v>
      </c>
      <c r="C3" s="6" t="s">
        <v>13</v>
      </c>
      <c r="D3" s="7">
        <v>85103.56</v>
      </c>
    </row>
    <row r="4" spans="1:4" ht="29.25" customHeight="1">
      <c r="A4" s="11">
        <v>40465</v>
      </c>
      <c r="B4" s="6" t="s">
        <v>14</v>
      </c>
      <c r="C4" s="6" t="s">
        <v>13</v>
      </c>
      <c r="D4" s="7">
        <v>52004.31</v>
      </c>
    </row>
    <row r="5" spans="1:4" ht="21.75" customHeight="1">
      <c r="A5" s="11" t="s">
        <v>200</v>
      </c>
      <c r="B5" s="6" t="s">
        <v>14</v>
      </c>
      <c r="C5" s="6" t="s">
        <v>13</v>
      </c>
      <c r="D5" s="7">
        <v>26191.88</v>
      </c>
    </row>
    <row r="6" spans="1:4" ht="24" customHeight="1">
      <c r="A6" s="11" t="s">
        <v>201</v>
      </c>
      <c r="B6" s="6" t="s">
        <v>14</v>
      </c>
      <c r="C6" s="6" t="s">
        <v>13</v>
      </c>
      <c r="D6" s="7">
        <v>56664.73</v>
      </c>
    </row>
    <row r="7" spans="1:4" ht="24" customHeight="1">
      <c r="A7" s="11" t="s">
        <v>202</v>
      </c>
      <c r="B7" s="6" t="s">
        <v>14</v>
      </c>
      <c r="C7" s="6" t="s">
        <v>13</v>
      </c>
      <c r="D7" s="7">
        <v>15430</v>
      </c>
    </row>
    <row r="8" spans="1:4" ht="15.75">
      <c r="A8" s="80"/>
      <c r="B8" s="81"/>
      <c r="C8" s="81"/>
      <c r="D8" s="13"/>
    </row>
    <row r="9" spans="1:4" ht="15.75">
      <c r="A9" s="5"/>
      <c r="B9" s="5"/>
      <c r="C9" s="5"/>
      <c r="D9" s="9">
        <f>SUM(D3:D7)</f>
        <v>235394.48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9.875" style="4" bestFit="1" customWidth="1"/>
    <col min="2" max="2" width="22.00390625" style="4" customWidth="1"/>
    <col min="3" max="3" width="0.12890625" style="4" customWidth="1"/>
    <col min="4" max="4" width="13.125" style="4" bestFit="1" customWidth="1"/>
    <col min="5" max="16384" width="9.125" style="4" customWidth="1"/>
  </cols>
  <sheetData>
    <row r="1" spans="1:4" ht="42.75" customHeight="1">
      <c r="A1" s="135" t="s">
        <v>4</v>
      </c>
      <c r="B1" s="136"/>
      <c r="C1" s="136"/>
      <c r="D1" s="136"/>
    </row>
    <row r="2" spans="1:4" ht="15">
      <c r="A2" s="8" t="s">
        <v>9</v>
      </c>
      <c r="B2" s="8" t="s">
        <v>11</v>
      </c>
      <c r="C2" s="8"/>
      <c r="D2" s="8" t="s">
        <v>10</v>
      </c>
    </row>
    <row r="3" spans="1:4" ht="16.5" customHeight="1">
      <c r="A3" s="11">
        <v>40926</v>
      </c>
      <c r="B3" s="6" t="s">
        <v>117</v>
      </c>
      <c r="C3" s="6" t="s">
        <v>13</v>
      </c>
      <c r="D3" s="7">
        <v>70000</v>
      </c>
    </row>
    <row r="4" spans="1:4" ht="17.25" customHeight="1">
      <c r="A4" s="11">
        <v>40947</v>
      </c>
      <c r="B4" s="6" t="s">
        <v>14</v>
      </c>
      <c r="C4" s="6" t="s">
        <v>13</v>
      </c>
      <c r="D4" s="7">
        <v>104362.97</v>
      </c>
    </row>
    <row r="5" spans="1:4" ht="17.25" customHeight="1">
      <c r="A5" s="11" t="s">
        <v>118</v>
      </c>
      <c r="B5" s="6" t="s">
        <v>14</v>
      </c>
      <c r="C5" s="6" t="s">
        <v>13</v>
      </c>
      <c r="D5" s="7">
        <v>133077.3</v>
      </c>
    </row>
    <row r="6" spans="1:4" ht="15.75" customHeight="1">
      <c r="A6" s="11" t="s">
        <v>119</v>
      </c>
      <c r="B6" s="6" t="s">
        <v>144</v>
      </c>
      <c r="C6" s="6" t="s">
        <v>13</v>
      </c>
      <c r="D6" s="7">
        <v>31177.41</v>
      </c>
    </row>
    <row r="7" spans="1:4" ht="15.75" customHeight="1">
      <c r="A7" s="11" t="s">
        <v>145</v>
      </c>
      <c r="B7" s="6" t="s">
        <v>14</v>
      </c>
      <c r="C7" s="6"/>
      <c r="D7" s="7">
        <v>76258.99</v>
      </c>
    </row>
    <row r="8" spans="1:4" ht="15.75" customHeight="1">
      <c r="A8" s="11" t="s">
        <v>146</v>
      </c>
      <c r="B8" s="6" t="s">
        <v>14</v>
      </c>
      <c r="C8" s="6"/>
      <c r="D8" s="7">
        <v>27305.61</v>
      </c>
    </row>
    <row r="9" spans="1:4" ht="15.75">
      <c r="A9" s="11" t="s">
        <v>147</v>
      </c>
      <c r="B9" s="6" t="s">
        <v>148</v>
      </c>
      <c r="C9" s="6"/>
      <c r="D9" s="7">
        <v>12000</v>
      </c>
    </row>
    <row r="10" spans="1:4" ht="15.75">
      <c r="A10" s="11" t="s">
        <v>149</v>
      </c>
      <c r="B10" s="6" t="s">
        <v>14</v>
      </c>
      <c r="C10" s="6"/>
      <c r="D10" s="7">
        <v>250000</v>
      </c>
    </row>
    <row r="11" spans="1:4" ht="15.75">
      <c r="A11" s="11" t="s">
        <v>150</v>
      </c>
      <c r="B11" s="6" t="s">
        <v>14</v>
      </c>
      <c r="C11" s="6"/>
      <c r="D11" s="7">
        <v>49873.2</v>
      </c>
    </row>
    <row r="12" spans="1:4" ht="15.75">
      <c r="A12" s="5"/>
      <c r="B12" s="5"/>
      <c r="C12" s="5"/>
      <c r="D12" s="9">
        <f>SUM(D3:D11)</f>
        <v>754055.48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I4" sqref="H4:I4"/>
    </sheetView>
  </sheetViews>
  <sheetFormatPr defaultColWidth="9.00390625" defaultRowHeight="12.75"/>
  <cols>
    <col min="1" max="1" width="4.75390625" style="0" customWidth="1"/>
    <col min="2" max="2" width="23.25390625" style="0" customWidth="1"/>
    <col min="3" max="3" width="15.25390625" style="0" customWidth="1"/>
  </cols>
  <sheetData>
    <row r="1" spans="1:7" ht="20.25">
      <c r="A1" s="137" t="s">
        <v>49</v>
      </c>
      <c r="B1" s="138"/>
      <c r="C1" s="139"/>
      <c r="D1" s="139"/>
      <c r="E1" s="139"/>
      <c r="F1" s="139"/>
      <c r="G1" s="17"/>
    </row>
    <row r="2" spans="1:7" ht="18.75">
      <c r="A2" s="140" t="s">
        <v>203</v>
      </c>
      <c r="B2" s="140"/>
      <c r="C2" s="140"/>
      <c r="D2" s="140"/>
      <c r="E2" s="140"/>
      <c r="F2" s="140"/>
      <c r="G2" s="1"/>
    </row>
    <row r="3" spans="1:7" ht="18.75">
      <c r="A3" s="3" t="s">
        <v>39</v>
      </c>
      <c r="B3" s="3" t="s">
        <v>50</v>
      </c>
      <c r="C3" s="3" t="s">
        <v>51</v>
      </c>
      <c r="D3" s="3" t="s">
        <v>52</v>
      </c>
      <c r="E3" s="18">
        <v>-0.13</v>
      </c>
      <c r="F3" s="18" t="s">
        <v>10</v>
      </c>
      <c r="G3" s="1"/>
    </row>
    <row r="4" spans="1:7" ht="15.75">
      <c r="A4" s="20">
        <v>2</v>
      </c>
      <c r="B4" s="24" t="s">
        <v>15</v>
      </c>
      <c r="C4" s="25">
        <v>293.28</v>
      </c>
      <c r="D4" s="22">
        <f aca="true" t="shared" si="0" ref="D4:D30">SUM(C4:C4)</f>
        <v>293.28</v>
      </c>
      <c r="E4" s="22">
        <f aca="true" t="shared" si="1" ref="E4:E30">D4*0.87</f>
        <v>255.15359999999998</v>
      </c>
      <c r="F4" s="26">
        <v>255</v>
      </c>
      <c r="G4" s="27"/>
    </row>
    <row r="5" spans="1:7" ht="15.75">
      <c r="A5" s="20">
        <v>3</v>
      </c>
      <c r="B5" s="28" t="s">
        <v>16</v>
      </c>
      <c r="C5" s="25">
        <v>586.55</v>
      </c>
      <c r="D5" s="22">
        <f t="shared" si="0"/>
        <v>586.55</v>
      </c>
      <c r="E5" s="22">
        <f t="shared" si="1"/>
        <v>510.29849999999993</v>
      </c>
      <c r="F5" s="26">
        <v>510</v>
      </c>
      <c r="G5" s="27"/>
    </row>
    <row r="6" spans="1:7" ht="15.75">
      <c r="A6" s="20">
        <v>4</v>
      </c>
      <c r="B6" s="24" t="s">
        <v>17</v>
      </c>
      <c r="C6" s="25">
        <v>293.28</v>
      </c>
      <c r="D6" s="22">
        <f t="shared" si="0"/>
        <v>293.28</v>
      </c>
      <c r="E6" s="22">
        <f t="shared" si="1"/>
        <v>255.15359999999998</v>
      </c>
      <c r="F6" s="26">
        <v>255</v>
      </c>
      <c r="G6" s="27"/>
    </row>
    <row r="7" spans="1:7" ht="15.75">
      <c r="A7" s="20">
        <v>5</v>
      </c>
      <c r="B7" s="24" t="s">
        <v>12</v>
      </c>
      <c r="C7" s="25">
        <v>22200</v>
      </c>
      <c r="D7" s="22">
        <f t="shared" si="0"/>
        <v>22200</v>
      </c>
      <c r="E7" s="22">
        <f t="shared" si="1"/>
        <v>19314</v>
      </c>
      <c r="F7" s="26">
        <v>19315</v>
      </c>
      <c r="G7" s="27"/>
    </row>
    <row r="8" spans="1:7" ht="15.75">
      <c r="A8" s="20">
        <v>6</v>
      </c>
      <c r="B8" s="24" t="s">
        <v>18</v>
      </c>
      <c r="C8" s="25">
        <v>73.32</v>
      </c>
      <c r="D8" s="22">
        <f t="shared" si="0"/>
        <v>73.32</v>
      </c>
      <c r="E8" s="22">
        <f t="shared" si="1"/>
        <v>63.788399999999996</v>
      </c>
      <c r="F8" s="26">
        <v>130</v>
      </c>
      <c r="G8" s="27"/>
    </row>
    <row r="9" spans="1:7" ht="15.75">
      <c r="A9" s="20">
        <v>7</v>
      </c>
      <c r="B9" s="28" t="s">
        <v>19</v>
      </c>
      <c r="C9" s="25">
        <v>879.83</v>
      </c>
      <c r="D9" s="22">
        <f t="shared" si="0"/>
        <v>879.83</v>
      </c>
      <c r="E9" s="22">
        <f t="shared" si="1"/>
        <v>765.4521000000001</v>
      </c>
      <c r="F9" s="26">
        <v>765</v>
      </c>
      <c r="G9" s="27"/>
    </row>
    <row r="10" spans="1:7" ht="15.75">
      <c r="A10" s="20">
        <v>8</v>
      </c>
      <c r="B10" s="24" t="s">
        <v>20</v>
      </c>
      <c r="C10" s="25">
        <v>586.55</v>
      </c>
      <c r="D10" s="22">
        <f t="shared" si="0"/>
        <v>586.55</v>
      </c>
      <c r="E10" s="22">
        <f t="shared" si="1"/>
        <v>510.29849999999993</v>
      </c>
      <c r="F10" s="26">
        <v>510</v>
      </c>
      <c r="G10" s="27"/>
    </row>
    <row r="11" spans="1:7" ht="15.75">
      <c r="A11" s="20">
        <v>9</v>
      </c>
      <c r="B11" s="24" t="s">
        <v>21</v>
      </c>
      <c r="C11" s="25">
        <v>586.55</v>
      </c>
      <c r="D11" s="22">
        <f t="shared" si="0"/>
        <v>586.55</v>
      </c>
      <c r="E11" s="22">
        <f t="shared" si="1"/>
        <v>510.29849999999993</v>
      </c>
      <c r="F11" s="26">
        <v>510</v>
      </c>
      <c r="G11" s="27"/>
    </row>
    <row r="12" spans="1:7" ht="15.75">
      <c r="A12" s="20">
        <v>10</v>
      </c>
      <c r="B12" s="24" t="s">
        <v>22</v>
      </c>
      <c r="C12" s="25">
        <v>1613.02</v>
      </c>
      <c r="D12" s="22">
        <f t="shared" si="0"/>
        <v>1613.02</v>
      </c>
      <c r="E12" s="22">
        <f t="shared" si="1"/>
        <v>1403.3274</v>
      </c>
      <c r="F12" s="26">
        <v>1400</v>
      </c>
      <c r="G12" s="27"/>
    </row>
    <row r="13" spans="1:7" ht="15.75">
      <c r="A13" s="20">
        <v>12</v>
      </c>
      <c r="B13" s="24" t="s">
        <v>23</v>
      </c>
      <c r="C13" s="25">
        <v>2366.93</v>
      </c>
      <c r="D13" s="22">
        <f t="shared" si="0"/>
        <v>2366.93</v>
      </c>
      <c r="E13" s="22">
        <f t="shared" si="1"/>
        <v>2059.2291</v>
      </c>
      <c r="F13" s="26">
        <v>2060</v>
      </c>
      <c r="G13" s="27"/>
    </row>
    <row r="14" spans="1:7" ht="15.75">
      <c r="A14" s="20">
        <v>13</v>
      </c>
      <c r="B14" s="24" t="s">
        <v>24</v>
      </c>
      <c r="C14" s="25">
        <v>8886.32</v>
      </c>
      <c r="D14" s="22">
        <f t="shared" si="0"/>
        <v>8886.32</v>
      </c>
      <c r="E14" s="22">
        <f t="shared" si="1"/>
        <v>7731.0984</v>
      </c>
      <c r="F14" s="26">
        <v>8380</v>
      </c>
      <c r="G14" s="27"/>
    </row>
    <row r="15" spans="1:7" ht="15.75">
      <c r="A15" s="20">
        <v>14</v>
      </c>
      <c r="B15" s="24" t="s">
        <v>25</v>
      </c>
      <c r="C15" s="25">
        <v>10689.7</v>
      </c>
      <c r="D15" s="22">
        <f t="shared" si="0"/>
        <v>10689.7</v>
      </c>
      <c r="E15" s="22">
        <f t="shared" si="1"/>
        <v>9300.039</v>
      </c>
      <c r="F15" s="26">
        <v>9300</v>
      </c>
      <c r="G15" s="27"/>
    </row>
    <row r="16" spans="1:7" ht="15.75">
      <c r="A16" s="20">
        <v>16</v>
      </c>
      <c r="B16" s="24" t="s">
        <v>57</v>
      </c>
      <c r="C16" s="25">
        <v>4597.7</v>
      </c>
      <c r="D16" s="22">
        <f t="shared" si="0"/>
        <v>4597.7</v>
      </c>
      <c r="E16" s="22">
        <f t="shared" si="1"/>
        <v>3999.999</v>
      </c>
      <c r="F16" s="26">
        <v>4000</v>
      </c>
      <c r="G16" s="27"/>
    </row>
    <row r="17" spans="1:7" ht="15.75">
      <c r="A17" s="20">
        <v>17</v>
      </c>
      <c r="B17" s="24" t="s">
        <v>27</v>
      </c>
      <c r="C17" s="25">
        <v>4576.75</v>
      </c>
      <c r="D17" s="22">
        <f t="shared" si="0"/>
        <v>4576.75</v>
      </c>
      <c r="E17" s="22">
        <f t="shared" si="1"/>
        <v>3981.7725</v>
      </c>
      <c r="F17" s="26">
        <v>3980</v>
      </c>
      <c r="G17" s="27"/>
    </row>
    <row r="18" spans="1:7" ht="15.75">
      <c r="A18" s="20">
        <v>18</v>
      </c>
      <c r="B18" s="24" t="s">
        <v>28</v>
      </c>
      <c r="C18" s="25">
        <v>15349.67</v>
      </c>
      <c r="D18" s="22">
        <f t="shared" si="0"/>
        <v>15349.67</v>
      </c>
      <c r="E18" s="22">
        <f t="shared" si="1"/>
        <v>13354.2129</v>
      </c>
      <c r="F18" s="26">
        <v>13350</v>
      </c>
      <c r="G18" s="27"/>
    </row>
    <row r="19" spans="1:7" ht="15.75">
      <c r="A19" s="20">
        <v>19</v>
      </c>
      <c r="B19" s="24" t="s">
        <v>58</v>
      </c>
      <c r="C19" s="25">
        <v>879.83</v>
      </c>
      <c r="D19" s="22">
        <f t="shared" si="0"/>
        <v>879.83</v>
      </c>
      <c r="E19" s="22">
        <f t="shared" si="1"/>
        <v>765.4521000000001</v>
      </c>
      <c r="F19" s="26">
        <v>765</v>
      </c>
      <c r="G19" s="27"/>
    </row>
    <row r="20" spans="1:7" ht="15.75">
      <c r="A20" s="20">
        <v>21</v>
      </c>
      <c r="B20" s="24" t="s">
        <v>29</v>
      </c>
      <c r="C20" s="25">
        <v>255.31</v>
      </c>
      <c r="D20" s="22">
        <f t="shared" si="0"/>
        <v>255.31</v>
      </c>
      <c r="E20" s="22">
        <f t="shared" si="1"/>
        <v>222.1197</v>
      </c>
      <c r="F20" s="26">
        <v>220</v>
      </c>
      <c r="G20" s="27"/>
    </row>
    <row r="21" spans="1:7" ht="15.75">
      <c r="A21" s="20">
        <v>22</v>
      </c>
      <c r="B21" s="24" t="s">
        <v>30</v>
      </c>
      <c r="C21" s="25">
        <v>146.64</v>
      </c>
      <c r="D21" s="22">
        <f t="shared" si="0"/>
        <v>146.64</v>
      </c>
      <c r="E21" s="22">
        <f t="shared" si="1"/>
        <v>127.57679999999999</v>
      </c>
      <c r="F21" s="26">
        <v>130</v>
      </c>
      <c r="G21" s="27"/>
    </row>
    <row r="22" spans="1:7" ht="15.75">
      <c r="A22" s="20">
        <v>23</v>
      </c>
      <c r="B22" s="24" t="s">
        <v>63</v>
      </c>
      <c r="C22" s="25">
        <v>73.32</v>
      </c>
      <c r="D22" s="22">
        <f t="shared" si="0"/>
        <v>73.32</v>
      </c>
      <c r="E22" s="22">
        <f t="shared" si="1"/>
        <v>63.788399999999996</v>
      </c>
      <c r="F22" s="26">
        <v>130</v>
      </c>
      <c r="G22" s="27"/>
    </row>
    <row r="23" spans="1:7" ht="15.75">
      <c r="A23" s="20">
        <v>24</v>
      </c>
      <c r="B23" s="24" t="s">
        <v>31</v>
      </c>
      <c r="C23" s="25">
        <v>6161.22</v>
      </c>
      <c r="D23" s="22">
        <f t="shared" si="0"/>
        <v>6161.22</v>
      </c>
      <c r="E23" s="22">
        <f t="shared" si="1"/>
        <v>5360.2614</v>
      </c>
      <c r="F23" s="26">
        <v>5360</v>
      </c>
      <c r="G23" s="27"/>
    </row>
    <row r="24" spans="1:7" ht="15.75">
      <c r="A24" s="20">
        <v>25</v>
      </c>
      <c r="B24" s="24" t="s">
        <v>32</v>
      </c>
      <c r="C24" s="25">
        <v>2000</v>
      </c>
      <c r="D24" s="22">
        <f t="shared" si="0"/>
        <v>2000</v>
      </c>
      <c r="E24" s="22">
        <f t="shared" si="1"/>
        <v>1740</v>
      </c>
      <c r="F24" s="26">
        <v>1740</v>
      </c>
      <c r="G24" s="27"/>
    </row>
    <row r="25" spans="1:7" ht="15.75">
      <c r="A25" s="20">
        <v>26</v>
      </c>
      <c r="B25" s="24" t="s">
        <v>33</v>
      </c>
      <c r="C25" s="25">
        <v>631.96</v>
      </c>
      <c r="D25" s="22">
        <f t="shared" si="0"/>
        <v>631.96</v>
      </c>
      <c r="E25" s="22">
        <f t="shared" si="1"/>
        <v>549.8052</v>
      </c>
      <c r="F25" s="26">
        <v>550</v>
      </c>
      <c r="G25" s="27"/>
    </row>
    <row r="26" spans="1:7" ht="15.75">
      <c r="A26" s="20">
        <v>27</v>
      </c>
      <c r="B26" s="24" t="s">
        <v>34</v>
      </c>
      <c r="C26" s="25">
        <v>146.64</v>
      </c>
      <c r="D26" s="22">
        <f t="shared" si="0"/>
        <v>146.64</v>
      </c>
      <c r="E26" s="22">
        <f t="shared" si="1"/>
        <v>127.57679999999999</v>
      </c>
      <c r="F26" s="26">
        <v>130</v>
      </c>
      <c r="G26" s="27"/>
    </row>
    <row r="27" spans="1:7" ht="15.75">
      <c r="A27" s="20">
        <v>28</v>
      </c>
      <c r="B27" s="24" t="s">
        <v>61</v>
      </c>
      <c r="C27" s="25">
        <v>5610</v>
      </c>
      <c r="D27" s="22">
        <f t="shared" si="0"/>
        <v>5610</v>
      </c>
      <c r="E27" s="22">
        <f t="shared" si="1"/>
        <v>4880.7</v>
      </c>
      <c r="F27" s="26">
        <v>4880</v>
      </c>
      <c r="G27" s="27"/>
    </row>
    <row r="28" spans="1:7" ht="15.75">
      <c r="A28" s="20">
        <v>29</v>
      </c>
      <c r="B28" s="24" t="s">
        <v>35</v>
      </c>
      <c r="C28" s="25">
        <v>293.28</v>
      </c>
      <c r="D28" s="22">
        <f t="shared" si="0"/>
        <v>293.28</v>
      </c>
      <c r="E28" s="22">
        <f t="shared" si="1"/>
        <v>255.15359999999998</v>
      </c>
      <c r="F28" s="26">
        <v>255</v>
      </c>
      <c r="G28" s="27"/>
    </row>
    <row r="29" spans="1:7" ht="15.75">
      <c r="A29" s="20">
        <v>30</v>
      </c>
      <c r="B29" s="24" t="s">
        <v>36</v>
      </c>
      <c r="C29" s="25">
        <v>29885.1</v>
      </c>
      <c r="D29" s="22">
        <f t="shared" si="0"/>
        <v>29885.1</v>
      </c>
      <c r="E29" s="22">
        <f t="shared" si="1"/>
        <v>26000.037</v>
      </c>
      <c r="F29" s="26">
        <v>26000</v>
      </c>
      <c r="G29" s="17"/>
    </row>
    <row r="30" spans="1:7" ht="15.75">
      <c r="A30" s="20">
        <v>31</v>
      </c>
      <c r="B30" s="24" t="s">
        <v>37</v>
      </c>
      <c r="C30" s="25">
        <v>2809</v>
      </c>
      <c r="D30" s="22">
        <f t="shared" si="0"/>
        <v>2809</v>
      </c>
      <c r="E30" s="22">
        <f t="shared" si="1"/>
        <v>2443.83</v>
      </c>
      <c r="F30" s="26">
        <v>2445</v>
      </c>
      <c r="G30" s="17"/>
    </row>
    <row r="31" spans="1:7" ht="12.75">
      <c r="A31" s="17"/>
      <c r="B31" s="17"/>
      <c r="C31" s="29">
        <f>SUM(C4:C30)</f>
        <v>122471.75</v>
      </c>
      <c r="D31" s="17"/>
      <c r="E31" s="30">
        <f>SUM(E4:E30)</f>
        <v>106550.4225</v>
      </c>
      <c r="F31" s="31">
        <f>SUM(F4:F30)</f>
        <v>107325</v>
      </c>
      <c r="G31" s="17"/>
    </row>
    <row r="32" spans="1:7" ht="15.75">
      <c r="A32" s="17"/>
      <c r="B32" s="17"/>
      <c r="C32" s="17"/>
      <c r="D32" s="32"/>
      <c r="E32" s="32"/>
      <c r="F32" s="33">
        <f>SUM(F4:F30)</f>
        <v>107325</v>
      </c>
      <c r="G32" s="30">
        <f>F32/0.87</f>
        <v>123362.06896551725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4.875" style="0" customWidth="1"/>
    <col min="2" max="2" width="20.125" style="0" customWidth="1"/>
    <col min="3" max="3" width="18.625" style="0" customWidth="1"/>
  </cols>
  <sheetData>
    <row r="1" spans="1:7" ht="20.25">
      <c r="A1" s="137" t="s">
        <v>49</v>
      </c>
      <c r="B1" s="138"/>
      <c r="C1" s="139"/>
      <c r="D1" s="139"/>
      <c r="E1" s="139"/>
      <c r="F1" s="139"/>
      <c r="G1" s="17"/>
    </row>
    <row r="2" spans="1:7" ht="18.75">
      <c r="A2" s="140" t="s">
        <v>204</v>
      </c>
      <c r="B2" s="140"/>
      <c r="C2" s="140"/>
      <c r="D2" s="140"/>
      <c r="E2" s="140"/>
      <c r="F2" s="140"/>
      <c r="G2" s="1"/>
    </row>
    <row r="3" spans="1:7" ht="18.75">
      <c r="A3" s="3" t="s">
        <v>39</v>
      </c>
      <c r="B3" s="3" t="s">
        <v>50</v>
      </c>
      <c r="C3" s="3" t="s">
        <v>51</v>
      </c>
      <c r="D3" s="3" t="s">
        <v>52</v>
      </c>
      <c r="E3" s="18">
        <v>-0.13</v>
      </c>
      <c r="F3" s="18" t="s">
        <v>10</v>
      </c>
      <c r="G3" s="1"/>
    </row>
    <row r="4" spans="1:7" ht="18.75">
      <c r="A4" s="19">
        <v>1</v>
      </c>
      <c r="B4" s="20" t="s">
        <v>53</v>
      </c>
      <c r="C4" s="21">
        <v>4086.1</v>
      </c>
      <c r="D4" s="22">
        <f aca="true" t="shared" si="0" ref="D4:D35">SUM(C4:C4)</f>
        <v>4086.1</v>
      </c>
      <c r="E4" s="22">
        <f aca="true" t="shared" si="1" ref="E4:E35">D4*0.87</f>
        <v>3554.9069999999997</v>
      </c>
      <c r="F4" s="23">
        <v>3560</v>
      </c>
      <c r="G4" s="1"/>
    </row>
    <row r="5" spans="1:7" ht="15.75">
      <c r="A5" s="20">
        <v>2</v>
      </c>
      <c r="B5" s="24" t="s">
        <v>15</v>
      </c>
      <c r="C5" s="25">
        <v>3226.03</v>
      </c>
      <c r="D5" s="22">
        <f t="shared" si="0"/>
        <v>3226.03</v>
      </c>
      <c r="E5" s="22">
        <f t="shared" si="1"/>
        <v>2806.6461</v>
      </c>
      <c r="F5" s="26">
        <v>2810</v>
      </c>
      <c r="G5" s="27"/>
    </row>
    <row r="6" spans="1:7" ht="15.75">
      <c r="A6" s="20">
        <v>3</v>
      </c>
      <c r="B6" s="28" t="s">
        <v>16</v>
      </c>
      <c r="C6" s="25">
        <v>586.55</v>
      </c>
      <c r="D6" s="22">
        <f t="shared" si="0"/>
        <v>586.55</v>
      </c>
      <c r="E6" s="22">
        <f t="shared" si="1"/>
        <v>510.29849999999993</v>
      </c>
      <c r="F6" s="26">
        <v>510</v>
      </c>
      <c r="G6" s="27"/>
    </row>
    <row r="7" spans="1:7" ht="15.75">
      <c r="A7" s="20">
        <v>4</v>
      </c>
      <c r="B7" s="24" t="s">
        <v>17</v>
      </c>
      <c r="C7" s="25">
        <v>3226.03</v>
      </c>
      <c r="D7" s="22">
        <f t="shared" si="0"/>
        <v>3226.03</v>
      </c>
      <c r="E7" s="22">
        <f t="shared" si="1"/>
        <v>2806.6461</v>
      </c>
      <c r="F7" s="26">
        <v>2810</v>
      </c>
      <c r="G7" s="27"/>
    </row>
    <row r="8" spans="1:7" ht="15.75">
      <c r="A8" s="20">
        <v>5</v>
      </c>
      <c r="B8" s="24" t="s">
        <v>18</v>
      </c>
      <c r="C8" s="25">
        <v>3006.07</v>
      </c>
      <c r="D8" s="22">
        <f t="shared" si="0"/>
        <v>3006.07</v>
      </c>
      <c r="E8" s="22">
        <f t="shared" si="1"/>
        <v>2615.2809</v>
      </c>
      <c r="F8" s="26">
        <v>2620</v>
      </c>
      <c r="G8" s="27"/>
    </row>
    <row r="9" spans="1:7" ht="15.75">
      <c r="A9" s="20">
        <v>6</v>
      </c>
      <c r="B9" s="28" t="s">
        <v>19</v>
      </c>
      <c r="C9" s="25">
        <v>3812.58</v>
      </c>
      <c r="D9" s="22">
        <f t="shared" si="0"/>
        <v>3812.58</v>
      </c>
      <c r="E9" s="22">
        <f t="shared" si="1"/>
        <v>3316.9446</v>
      </c>
      <c r="F9" s="26">
        <v>3320</v>
      </c>
      <c r="G9" s="27"/>
    </row>
    <row r="10" spans="1:7" ht="15.75">
      <c r="A10" s="20">
        <v>7</v>
      </c>
      <c r="B10" s="24" t="s">
        <v>20</v>
      </c>
      <c r="C10" s="25">
        <v>3519.31</v>
      </c>
      <c r="D10" s="22">
        <f t="shared" si="0"/>
        <v>3519.31</v>
      </c>
      <c r="E10" s="22">
        <f t="shared" si="1"/>
        <v>3061.7997</v>
      </c>
      <c r="F10" s="26">
        <v>3100</v>
      </c>
      <c r="G10" s="27"/>
    </row>
    <row r="11" spans="1:7" ht="15.75">
      <c r="A11" s="20">
        <v>8</v>
      </c>
      <c r="B11" s="24" t="s">
        <v>21</v>
      </c>
      <c r="C11" s="25">
        <v>586.55</v>
      </c>
      <c r="D11" s="22">
        <f t="shared" si="0"/>
        <v>586.55</v>
      </c>
      <c r="E11" s="22">
        <f t="shared" si="1"/>
        <v>510.29849999999993</v>
      </c>
      <c r="F11" s="26">
        <v>510</v>
      </c>
      <c r="G11" s="27"/>
    </row>
    <row r="12" spans="1:7" ht="15.75">
      <c r="A12" s="20">
        <v>9</v>
      </c>
      <c r="B12" s="24" t="s">
        <v>22</v>
      </c>
      <c r="C12" s="25">
        <v>7478.53</v>
      </c>
      <c r="D12" s="22">
        <f t="shared" si="0"/>
        <v>7478.53</v>
      </c>
      <c r="E12" s="22">
        <f t="shared" si="1"/>
        <v>6506.3211</v>
      </c>
      <c r="F12" s="26">
        <v>6500</v>
      </c>
      <c r="G12" s="27"/>
    </row>
    <row r="13" spans="1:7" ht="15.75">
      <c r="A13" s="20">
        <v>10</v>
      </c>
      <c r="B13" s="24" t="s">
        <v>54</v>
      </c>
      <c r="C13" s="25">
        <v>4086.1</v>
      </c>
      <c r="D13" s="22">
        <f t="shared" si="0"/>
        <v>4086.1</v>
      </c>
      <c r="E13" s="22">
        <f t="shared" si="1"/>
        <v>3554.9069999999997</v>
      </c>
      <c r="F13" s="26">
        <v>3560</v>
      </c>
      <c r="G13" s="27"/>
    </row>
    <row r="14" spans="1:7" ht="15.75">
      <c r="A14" s="20">
        <v>11</v>
      </c>
      <c r="B14" s="24" t="s">
        <v>23</v>
      </c>
      <c r="C14" s="25">
        <v>8095.61</v>
      </c>
      <c r="D14" s="22">
        <f t="shared" si="0"/>
        <v>8095.61</v>
      </c>
      <c r="E14" s="22">
        <f t="shared" si="1"/>
        <v>7043.1807</v>
      </c>
      <c r="F14" s="26">
        <v>7050</v>
      </c>
      <c r="G14" s="27"/>
    </row>
    <row r="15" spans="1:7" ht="15.75">
      <c r="A15" s="20">
        <v>12</v>
      </c>
      <c r="B15" s="24" t="s">
        <v>24</v>
      </c>
      <c r="C15" s="25">
        <v>9150.61</v>
      </c>
      <c r="D15" s="22">
        <f t="shared" si="0"/>
        <v>9150.61</v>
      </c>
      <c r="E15" s="22">
        <f t="shared" si="1"/>
        <v>7961.0307</v>
      </c>
      <c r="F15" s="26">
        <v>7970</v>
      </c>
      <c r="G15" s="27"/>
    </row>
    <row r="16" spans="1:7" ht="15.75">
      <c r="A16" s="20">
        <v>13</v>
      </c>
      <c r="B16" s="24" t="s">
        <v>25</v>
      </c>
      <c r="C16" s="25">
        <v>10689.7</v>
      </c>
      <c r="D16" s="22">
        <f t="shared" si="0"/>
        <v>10689.7</v>
      </c>
      <c r="E16" s="22">
        <f t="shared" si="1"/>
        <v>9300.039</v>
      </c>
      <c r="F16" s="26">
        <v>9300</v>
      </c>
      <c r="G16" s="27"/>
    </row>
    <row r="17" spans="1:7" ht="15.75">
      <c r="A17" s="20">
        <v>14</v>
      </c>
      <c r="B17" s="24" t="s">
        <v>12</v>
      </c>
      <c r="C17" s="25">
        <v>22200</v>
      </c>
      <c r="D17" s="22">
        <f t="shared" si="0"/>
        <v>22200</v>
      </c>
      <c r="E17" s="22">
        <f t="shared" si="1"/>
        <v>19314</v>
      </c>
      <c r="F17" s="26">
        <v>19320</v>
      </c>
      <c r="G17" s="27"/>
    </row>
    <row r="18" spans="1:7" ht="15.75">
      <c r="A18" s="20">
        <v>15</v>
      </c>
      <c r="B18" s="24" t="s">
        <v>56</v>
      </c>
      <c r="C18" s="25">
        <v>5076.87</v>
      </c>
      <c r="D18" s="22">
        <f t="shared" si="0"/>
        <v>5076.87</v>
      </c>
      <c r="E18" s="22">
        <f t="shared" si="1"/>
        <v>4416.8769</v>
      </c>
      <c r="F18" s="26">
        <v>4420</v>
      </c>
      <c r="G18" s="27"/>
    </row>
    <row r="19" spans="1:7" ht="15.75">
      <c r="A19" s="20">
        <v>16</v>
      </c>
      <c r="B19" s="24" t="s">
        <v>57</v>
      </c>
      <c r="C19" s="25">
        <v>4597.7</v>
      </c>
      <c r="D19" s="22">
        <f t="shared" si="0"/>
        <v>4597.7</v>
      </c>
      <c r="E19" s="22">
        <f t="shared" si="1"/>
        <v>3999.999</v>
      </c>
      <c r="F19" s="26">
        <v>4000</v>
      </c>
      <c r="G19" s="27"/>
    </row>
    <row r="20" spans="1:7" ht="15.75">
      <c r="A20" s="20">
        <v>17</v>
      </c>
      <c r="B20" s="24" t="s">
        <v>27</v>
      </c>
      <c r="C20" s="25">
        <v>4576.75</v>
      </c>
      <c r="D20" s="22">
        <f t="shared" si="0"/>
        <v>4576.75</v>
      </c>
      <c r="E20" s="22">
        <f t="shared" si="1"/>
        <v>3981.7725</v>
      </c>
      <c r="F20" s="26">
        <v>4000</v>
      </c>
      <c r="G20" s="27"/>
    </row>
    <row r="21" spans="1:7" ht="15.75">
      <c r="A21" s="20">
        <v>18</v>
      </c>
      <c r="B21" s="24" t="s">
        <v>28</v>
      </c>
      <c r="C21" s="25">
        <v>21215.18</v>
      </c>
      <c r="D21" s="22">
        <f t="shared" si="0"/>
        <v>21215.18</v>
      </c>
      <c r="E21" s="22">
        <f t="shared" si="1"/>
        <v>18457.2066</v>
      </c>
      <c r="F21" s="26">
        <v>18460</v>
      </c>
      <c r="G21" s="27"/>
    </row>
    <row r="22" spans="1:7" ht="15.75">
      <c r="A22" s="20">
        <v>19</v>
      </c>
      <c r="B22" s="24" t="s">
        <v>58</v>
      </c>
      <c r="C22" s="25">
        <v>3812.58</v>
      </c>
      <c r="D22" s="22">
        <f t="shared" si="0"/>
        <v>3812.58</v>
      </c>
      <c r="E22" s="22">
        <f t="shared" si="1"/>
        <v>3316.9446</v>
      </c>
      <c r="F22" s="26">
        <v>3320</v>
      </c>
      <c r="G22" s="27"/>
    </row>
    <row r="23" spans="1:7" ht="15.75">
      <c r="A23" s="20">
        <v>20</v>
      </c>
      <c r="B23" s="24" t="s">
        <v>59</v>
      </c>
      <c r="C23" s="25">
        <v>4714.23</v>
      </c>
      <c r="D23" s="22">
        <f t="shared" si="0"/>
        <v>4714.23</v>
      </c>
      <c r="E23" s="22">
        <f t="shared" si="1"/>
        <v>4101.380099999999</v>
      </c>
      <c r="F23" s="26">
        <v>4100</v>
      </c>
      <c r="G23" s="27"/>
    </row>
    <row r="24" spans="1:7" ht="15.75">
      <c r="A24" s="20">
        <v>21</v>
      </c>
      <c r="B24" s="24" t="s">
        <v>29</v>
      </c>
      <c r="C24" s="25">
        <v>3659.44</v>
      </c>
      <c r="D24" s="22">
        <f t="shared" si="0"/>
        <v>3659.44</v>
      </c>
      <c r="E24" s="22">
        <f t="shared" si="1"/>
        <v>3183.7128000000002</v>
      </c>
      <c r="F24" s="26">
        <v>3180</v>
      </c>
      <c r="G24" s="27"/>
    </row>
    <row r="25" spans="1:7" ht="15.75">
      <c r="A25" s="20">
        <v>22</v>
      </c>
      <c r="B25" s="24" t="s">
        <v>30</v>
      </c>
      <c r="C25" s="25">
        <v>3079.39</v>
      </c>
      <c r="D25" s="22">
        <f t="shared" si="0"/>
        <v>3079.39</v>
      </c>
      <c r="E25" s="22">
        <f t="shared" si="1"/>
        <v>2679.0692999999997</v>
      </c>
      <c r="F25" s="26">
        <v>2680</v>
      </c>
      <c r="G25" s="27"/>
    </row>
    <row r="26" spans="1:7" ht="15.75">
      <c r="A26" s="20">
        <v>23</v>
      </c>
      <c r="B26" s="24" t="s">
        <v>63</v>
      </c>
      <c r="C26" s="25">
        <v>220</v>
      </c>
      <c r="D26" s="22">
        <f t="shared" si="0"/>
        <v>220</v>
      </c>
      <c r="E26" s="22">
        <f t="shared" si="1"/>
        <v>191.4</v>
      </c>
      <c r="F26" s="26">
        <v>200</v>
      </c>
      <c r="G26" s="27"/>
    </row>
    <row r="27" spans="1:7" ht="15.75">
      <c r="A27" s="20">
        <v>24</v>
      </c>
      <c r="B27" s="24" t="s">
        <v>60</v>
      </c>
      <c r="C27" s="25">
        <v>4086.1</v>
      </c>
      <c r="D27" s="22">
        <f t="shared" si="0"/>
        <v>4086.1</v>
      </c>
      <c r="E27" s="22">
        <f t="shared" si="1"/>
        <v>3554.9069999999997</v>
      </c>
      <c r="F27" s="26">
        <v>3560</v>
      </c>
      <c r="G27" s="27"/>
    </row>
    <row r="28" spans="1:7" ht="15.75">
      <c r="A28" s="20">
        <v>25</v>
      </c>
      <c r="B28" s="24" t="s">
        <v>31</v>
      </c>
      <c r="C28" s="25">
        <v>9321.04</v>
      </c>
      <c r="D28" s="22">
        <f t="shared" si="0"/>
        <v>9321.04</v>
      </c>
      <c r="E28" s="22">
        <f t="shared" si="1"/>
        <v>8109.304800000001</v>
      </c>
      <c r="F28" s="26">
        <v>8110</v>
      </c>
      <c r="G28" s="27"/>
    </row>
    <row r="29" spans="1:7" ht="15.75">
      <c r="A29" s="20">
        <v>26</v>
      </c>
      <c r="B29" s="24" t="s">
        <v>32</v>
      </c>
      <c r="C29" s="25">
        <v>2000</v>
      </c>
      <c r="D29" s="22">
        <f t="shared" si="0"/>
        <v>2000</v>
      </c>
      <c r="E29" s="22">
        <f t="shared" si="1"/>
        <v>1740</v>
      </c>
      <c r="F29" s="26">
        <v>1740</v>
      </c>
      <c r="G29" s="27"/>
    </row>
    <row r="30" spans="1:7" ht="15.75">
      <c r="A30" s="20">
        <v>27</v>
      </c>
      <c r="B30" s="24" t="s">
        <v>33</v>
      </c>
      <c r="C30" s="25">
        <v>3791.78</v>
      </c>
      <c r="D30" s="22">
        <f t="shared" si="0"/>
        <v>3791.78</v>
      </c>
      <c r="E30" s="22">
        <f t="shared" si="1"/>
        <v>3298.8486000000003</v>
      </c>
      <c r="F30" s="26">
        <v>3300</v>
      </c>
      <c r="G30" s="27"/>
    </row>
    <row r="31" spans="1:7" ht="15.75">
      <c r="A31" s="20">
        <v>28</v>
      </c>
      <c r="B31" s="24" t="s">
        <v>34</v>
      </c>
      <c r="C31" s="25">
        <v>146.64</v>
      </c>
      <c r="D31" s="22">
        <f t="shared" si="0"/>
        <v>146.64</v>
      </c>
      <c r="E31" s="22">
        <f t="shared" si="1"/>
        <v>127.57679999999999</v>
      </c>
      <c r="F31" s="26">
        <v>130</v>
      </c>
      <c r="G31" s="27"/>
    </row>
    <row r="32" spans="1:7" ht="15.75">
      <c r="A32" s="20">
        <v>29</v>
      </c>
      <c r="B32" s="24" t="s">
        <v>61</v>
      </c>
      <c r="C32" s="25">
        <v>5610</v>
      </c>
      <c r="D32" s="22">
        <f t="shared" si="0"/>
        <v>5610</v>
      </c>
      <c r="E32" s="22">
        <f t="shared" si="1"/>
        <v>4880.7</v>
      </c>
      <c r="F32" s="26">
        <v>4880</v>
      </c>
      <c r="G32" s="27"/>
    </row>
    <row r="33" spans="1:7" ht="15.75">
      <c r="A33" s="20">
        <v>30</v>
      </c>
      <c r="B33" s="24" t="s">
        <v>35</v>
      </c>
      <c r="C33" s="25">
        <v>293.28</v>
      </c>
      <c r="D33" s="22">
        <f t="shared" si="0"/>
        <v>293.28</v>
      </c>
      <c r="E33" s="22">
        <f t="shared" si="1"/>
        <v>255.15359999999998</v>
      </c>
      <c r="F33" s="26">
        <v>260</v>
      </c>
      <c r="G33" s="27"/>
    </row>
    <row r="34" spans="1:7" ht="15.75">
      <c r="A34" s="20">
        <v>31</v>
      </c>
      <c r="B34" s="24" t="s">
        <v>36</v>
      </c>
      <c r="C34" s="25">
        <v>29885.1</v>
      </c>
      <c r="D34" s="22">
        <f t="shared" si="0"/>
        <v>29885.1</v>
      </c>
      <c r="E34" s="22">
        <f t="shared" si="1"/>
        <v>26000.037</v>
      </c>
      <c r="F34" s="26">
        <v>26000</v>
      </c>
      <c r="G34" s="17"/>
    </row>
    <row r="35" spans="1:7" ht="15.75">
      <c r="A35" s="20">
        <v>32</v>
      </c>
      <c r="B35" s="24" t="s">
        <v>37</v>
      </c>
      <c r="C35" s="25">
        <v>2809</v>
      </c>
      <c r="D35" s="22">
        <f t="shared" si="0"/>
        <v>2809</v>
      </c>
      <c r="E35" s="22">
        <f t="shared" si="1"/>
        <v>2443.83</v>
      </c>
      <c r="F35" s="26">
        <v>2450</v>
      </c>
      <c r="G35" s="17"/>
    </row>
    <row r="36" spans="1:7" ht="12.75">
      <c r="A36" s="17"/>
      <c r="B36" s="17"/>
      <c r="C36" s="29">
        <f>SUM(C4:C35)</f>
        <v>192644.85000000003</v>
      </c>
      <c r="D36" s="17"/>
      <c r="E36" s="17"/>
      <c r="F36" s="31">
        <f>SUM(F4:F35)</f>
        <v>167730</v>
      </c>
      <c r="G36" s="17"/>
    </row>
    <row r="37" spans="1:7" ht="15.75">
      <c r="A37" s="17"/>
      <c r="B37" s="17"/>
      <c r="C37" s="17"/>
      <c r="D37" s="32"/>
      <c r="E37" s="32"/>
      <c r="F37" s="33">
        <f>SUM(F4:F35)</f>
        <v>167730</v>
      </c>
      <c r="G37" s="30">
        <f>F37/0.87</f>
        <v>192793.10344827586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125" style="0" customWidth="1"/>
    <col min="2" max="2" width="27.125" style="0" customWidth="1"/>
    <col min="3" max="3" width="12.875" style="0" customWidth="1"/>
  </cols>
  <sheetData>
    <row r="1" spans="1:7" ht="14.25" customHeight="1">
      <c r="A1" s="137" t="s">
        <v>49</v>
      </c>
      <c r="B1" s="138"/>
      <c r="C1" s="139"/>
      <c r="D1" s="139"/>
      <c r="E1" s="139"/>
      <c r="F1" s="139"/>
      <c r="G1" s="17"/>
    </row>
    <row r="2" spans="1:7" ht="18.75" customHeight="1">
      <c r="A2" s="140" t="s">
        <v>205</v>
      </c>
      <c r="B2" s="140"/>
      <c r="C2" s="140"/>
      <c r="D2" s="140"/>
      <c r="E2" s="140"/>
      <c r="F2" s="140"/>
      <c r="G2" s="1"/>
    </row>
    <row r="3" spans="1:7" ht="18.75">
      <c r="A3" s="3" t="s">
        <v>39</v>
      </c>
      <c r="B3" s="3" t="s">
        <v>50</v>
      </c>
      <c r="C3" s="3" t="s">
        <v>51</v>
      </c>
      <c r="D3" s="3" t="s">
        <v>52</v>
      </c>
      <c r="E3" s="18">
        <v>-0.13</v>
      </c>
      <c r="F3" s="18" t="s">
        <v>10</v>
      </c>
      <c r="G3" s="1"/>
    </row>
    <row r="4" spans="1:7" ht="18.75">
      <c r="A4" s="19">
        <v>1</v>
      </c>
      <c r="B4" s="20" t="s">
        <v>53</v>
      </c>
      <c r="C4" s="21">
        <v>2043.05</v>
      </c>
      <c r="D4" s="22">
        <f aca="true" t="shared" si="0" ref="D4:D35">SUM(C4:C4)</f>
        <v>2043.05</v>
      </c>
      <c r="E4" s="22">
        <f aca="true" t="shared" si="1" ref="E4:E35">D4*0.87</f>
        <v>1777.4534999999998</v>
      </c>
      <c r="F4" s="23">
        <v>1780</v>
      </c>
      <c r="G4" s="1"/>
    </row>
    <row r="5" spans="1:7" ht="15.75">
      <c r="A5" s="20">
        <v>2</v>
      </c>
      <c r="B5" s="24" t="s">
        <v>15</v>
      </c>
      <c r="C5" s="25">
        <v>1759.65</v>
      </c>
      <c r="D5" s="22">
        <f t="shared" si="0"/>
        <v>1759.65</v>
      </c>
      <c r="E5" s="22">
        <f t="shared" si="1"/>
        <v>1530.8955</v>
      </c>
      <c r="F5" s="26">
        <v>1530</v>
      </c>
      <c r="G5" s="27"/>
    </row>
    <row r="6" spans="1:7" ht="15.75">
      <c r="A6" s="20">
        <v>3</v>
      </c>
      <c r="B6" s="28" t="s">
        <v>16</v>
      </c>
      <c r="C6" s="25">
        <v>586.55</v>
      </c>
      <c r="D6" s="22">
        <f t="shared" si="0"/>
        <v>586.55</v>
      </c>
      <c r="E6" s="22">
        <f t="shared" si="1"/>
        <v>510.29849999999993</v>
      </c>
      <c r="F6" s="26">
        <v>510</v>
      </c>
      <c r="G6" s="27"/>
    </row>
    <row r="7" spans="1:7" ht="15.75">
      <c r="A7" s="20">
        <v>4</v>
      </c>
      <c r="B7" s="24" t="s">
        <v>17</v>
      </c>
      <c r="C7" s="25">
        <v>1759.65</v>
      </c>
      <c r="D7" s="22">
        <f t="shared" si="0"/>
        <v>1759.65</v>
      </c>
      <c r="E7" s="22">
        <f t="shared" si="1"/>
        <v>1530.8955</v>
      </c>
      <c r="F7" s="26">
        <v>1530</v>
      </c>
      <c r="G7" s="27"/>
    </row>
    <row r="8" spans="1:7" ht="15.75">
      <c r="A8" s="20">
        <v>5</v>
      </c>
      <c r="B8" s="24" t="s">
        <v>12</v>
      </c>
      <c r="C8" s="25">
        <v>22200</v>
      </c>
      <c r="D8" s="22">
        <f t="shared" si="0"/>
        <v>22200</v>
      </c>
      <c r="E8" s="22">
        <f t="shared" si="1"/>
        <v>19314</v>
      </c>
      <c r="F8" s="26">
        <v>19315</v>
      </c>
      <c r="G8" s="27"/>
    </row>
    <row r="9" spans="1:7" ht="15.75">
      <c r="A9" s="20">
        <v>6</v>
      </c>
      <c r="B9" s="24" t="s">
        <v>18</v>
      </c>
      <c r="C9" s="25">
        <v>1539.7</v>
      </c>
      <c r="D9" s="22">
        <f t="shared" si="0"/>
        <v>1539.7</v>
      </c>
      <c r="E9" s="22">
        <f t="shared" si="1"/>
        <v>1339.539</v>
      </c>
      <c r="F9" s="26">
        <v>1340</v>
      </c>
      <c r="G9" s="27"/>
    </row>
    <row r="10" spans="1:7" ht="15.75">
      <c r="A10" s="20">
        <v>7</v>
      </c>
      <c r="B10" s="28" t="s">
        <v>19</v>
      </c>
      <c r="C10" s="25">
        <v>2346.2</v>
      </c>
      <c r="D10" s="22">
        <f t="shared" si="0"/>
        <v>2346.2</v>
      </c>
      <c r="E10" s="22">
        <f t="shared" si="1"/>
        <v>2041.1939999999997</v>
      </c>
      <c r="F10" s="26">
        <v>2040</v>
      </c>
      <c r="G10" s="27"/>
    </row>
    <row r="11" spans="1:7" ht="15.75">
      <c r="A11" s="20">
        <v>8</v>
      </c>
      <c r="B11" s="24" t="s">
        <v>20</v>
      </c>
      <c r="C11" s="25">
        <v>2052.93</v>
      </c>
      <c r="D11" s="22">
        <f t="shared" si="0"/>
        <v>2052.93</v>
      </c>
      <c r="E11" s="22">
        <f t="shared" si="1"/>
        <v>1786.0491</v>
      </c>
      <c r="F11" s="26">
        <v>1790</v>
      </c>
      <c r="G11" s="27"/>
    </row>
    <row r="12" spans="1:7" ht="15.75">
      <c r="A12" s="20">
        <v>9</v>
      </c>
      <c r="B12" s="24" t="s">
        <v>21</v>
      </c>
      <c r="C12" s="25">
        <v>586.55</v>
      </c>
      <c r="D12" s="22">
        <f t="shared" si="0"/>
        <v>586.55</v>
      </c>
      <c r="E12" s="22">
        <f t="shared" si="1"/>
        <v>510.29849999999993</v>
      </c>
      <c r="F12" s="26">
        <v>510</v>
      </c>
      <c r="G12" s="27"/>
    </row>
    <row r="13" spans="1:7" ht="15.75">
      <c r="A13" s="20">
        <v>10</v>
      </c>
      <c r="B13" s="24" t="s">
        <v>22</v>
      </c>
      <c r="C13" s="25">
        <v>4545.77</v>
      </c>
      <c r="D13" s="22">
        <f t="shared" si="0"/>
        <v>4545.77</v>
      </c>
      <c r="E13" s="22">
        <f t="shared" si="1"/>
        <v>3954.8199000000004</v>
      </c>
      <c r="F13" s="26">
        <v>3960</v>
      </c>
      <c r="G13" s="27"/>
    </row>
    <row r="14" spans="1:7" ht="15.75">
      <c r="A14" s="20">
        <v>11</v>
      </c>
      <c r="B14" s="24" t="s">
        <v>54</v>
      </c>
      <c r="C14" s="25">
        <v>2043.05</v>
      </c>
      <c r="D14" s="22">
        <f t="shared" si="0"/>
        <v>2043.05</v>
      </c>
      <c r="E14" s="22">
        <f t="shared" si="1"/>
        <v>1777.4534999999998</v>
      </c>
      <c r="F14" s="26">
        <v>1780</v>
      </c>
      <c r="G14" s="27"/>
    </row>
    <row r="15" spans="1:7" ht="15.75">
      <c r="A15" s="20">
        <v>12</v>
      </c>
      <c r="B15" s="24" t="s">
        <v>23</v>
      </c>
      <c r="C15" s="25">
        <v>3728.6</v>
      </c>
      <c r="D15" s="22">
        <f t="shared" si="0"/>
        <v>3728.6</v>
      </c>
      <c r="E15" s="22">
        <f t="shared" si="1"/>
        <v>3243.882</v>
      </c>
      <c r="F15" s="26">
        <v>3240</v>
      </c>
      <c r="G15" s="27"/>
    </row>
    <row r="16" spans="1:7" ht="15.75">
      <c r="A16" s="20">
        <v>13</v>
      </c>
      <c r="B16" s="24" t="s">
        <v>24</v>
      </c>
      <c r="C16" s="25">
        <v>5990.79</v>
      </c>
      <c r="D16" s="22">
        <f t="shared" si="0"/>
        <v>5990.79</v>
      </c>
      <c r="E16" s="22">
        <f t="shared" si="1"/>
        <v>5211.9873</v>
      </c>
      <c r="F16" s="26">
        <v>5210</v>
      </c>
      <c r="G16" s="27"/>
    </row>
    <row r="17" spans="1:7" ht="15.75">
      <c r="A17" s="20">
        <v>14</v>
      </c>
      <c r="B17" s="24" t="s">
        <v>25</v>
      </c>
      <c r="C17" s="25">
        <v>10689.7</v>
      </c>
      <c r="D17" s="22">
        <f t="shared" si="0"/>
        <v>10689.7</v>
      </c>
      <c r="E17" s="22">
        <f t="shared" si="1"/>
        <v>9300.039</v>
      </c>
      <c r="F17" s="26">
        <v>9300</v>
      </c>
      <c r="G17" s="27"/>
    </row>
    <row r="18" spans="1:7" ht="15.75">
      <c r="A18" s="20">
        <v>15</v>
      </c>
      <c r="B18" s="24" t="s">
        <v>56</v>
      </c>
      <c r="C18" s="25">
        <v>2538.43</v>
      </c>
      <c r="D18" s="22">
        <f t="shared" si="0"/>
        <v>2538.43</v>
      </c>
      <c r="E18" s="22">
        <f t="shared" si="1"/>
        <v>2208.4341</v>
      </c>
      <c r="F18" s="26">
        <v>2210</v>
      </c>
      <c r="G18" s="27"/>
    </row>
    <row r="19" spans="1:7" ht="15.75">
      <c r="A19" s="20">
        <v>16</v>
      </c>
      <c r="B19" s="24" t="s">
        <v>57</v>
      </c>
      <c r="C19" s="25">
        <v>4597.7</v>
      </c>
      <c r="D19" s="22">
        <f t="shared" si="0"/>
        <v>4597.7</v>
      </c>
      <c r="E19" s="22">
        <f t="shared" si="1"/>
        <v>3999.999</v>
      </c>
      <c r="F19" s="26">
        <v>4000</v>
      </c>
      <c r="G19" s="27"/>
    </row>
    <row r="20" spans="1:7" ht="15.75">
      <c r="A20" s="20">
        <v>17</v>
      </c>
      <c r="B20" s="24" t="s">
        <v>27</v>
      </c>
      <c r="C20" s="25">
        <v>4576.75</v>
      </c>
      <c r="D20" s="22">
        <f t="shared" si="0"/>
        <v>4576.75</v>
      </c>
      <c r="E20" s="22">
        <f t="shared" si="1"/>
        <v>3981.7725</v>
      </c>
      <c r="F20" s="26">
        <v>4000</v>
      </c>
      <c r="G20" s="27"/>
    </row>
    <row r="21" spans="1:7" ht="15.75">
      <c r="A21" s="20">
        <v>18</v>
      </c>
      <c r="B21" s="24" t="s">
        <v>28</v>
      </c>
      <c r="C21" s="25">
        <v>18282.43</v>
      </c>
      <c r="D21" s="22">
        <f t="shared" si="0"/>
        <v>18282.43</v>
      </c>
      <c r="E21" s="22">
        <f t="shared" si="1"/>
        <v>15905.714100000001</v>
      </c>
      <c r="F21" s="26">
        <v>15910</v>
      </c>
      <c r="G21" s="27"/>
    </row>
    <row r="22" spans="1:7" ht="15.75">
      <c r="A22" s="20">
        <v>19</v>
      </c>
      <c r="B22" s="24" t="s">
        <v>58</v>
      </c>
      <c r="C22" s="25">
        <v>2346.2</v>
      </c>
      <c r="D22" s="22">
        <f t="shared" si="0"/>
        <v>2346.2</v>
      </c>
      <c r="E22" s="22">
        <f t="shared" si="1"/>
        <v>2041.1939999999997</v>
      </c>
      <c r="F22" s="26">
        <v>2040</v>
      </c>
      <c r="G22" s="27"/>
    </row>
    <row r="23" spans="1:7" ht="15.75">
      <c r="A23" s="20">
        <v>20</v>
      </c>
      <c r="B23" s="24" t="s">
        <v>59</v>
      </c>
      <c r="C23" s="25">
        <v>2357.12</v>
      </c>
      <c r="D23" s="22">
        <f t="shared" si="0"/>
        <v>2357.12</v>
      </c>
      <c r="E23" s="22">
        <f t="shared" si="1"/>
        <v>2050.6944</v>
      </c>
      <c r="F23" s="26">
        <v>2050</v>
      </c>
      <c r="G23" s="27"/>
    </row>
    <row r="24" spans="1:7" ht="15.75">
      <c r="A24" s="20">
        <v>21</v>
      </c>
      <c r="B24" s="24" t="s">
        <v>29</v>
      </c>
      <c r="C24" s="25">
        <v>1957.37</v>
      </c>
      <c r="D24" s="22">
        <f t="shared" si="0"/>
        <v>1957.37</v>
      </c>
      <c r="E24" s="22">
        <f t="shared" si="1"/>
        <v>1702.9118999999998</v>
      </c>
      <c r="F24" s="26">
        <v>1700</v>
      </c>
      <c r="G24" s="27"/>
    </row>
    <row r="25" spans="1:7" ht="15.75">
      <c r="A25" s="20">
        <v>22</v>
      </c>
      <c r="B25" s="24" t="s">
        <v>30</v>
      </c>
      <c r="C25" s="25">
        <v>1613.02</v>
      </c>
      <c r="D25" s="22">
        <f t="shared" si="0"/>
        <v>1613.02</v>
      </c>
      <c r="E25" s="22">
        <f t="shared" si="1"/>
        <v>1403.3274</v>
      </c>
      <c r="F25" s="26">
        <v>1400</v>
      </c>
      <c r="G25" s="27"/>
    </row>
    <row r="26" spans="1:7" ht="15.75">
      <c r="A26" s="20">
        <v>23</v>
      </c>
      <c r="B26" s="24" t="s">
        <v>60</v>
      </c>
      <c r="C26" s="25">
        <v>2043.05</v>
      </c>
      <c r="D26" s="22">
        <f t="shared" si="0"/>
        <v>2043.05</v>
      </c>
      <c r="E26" s="22">
        <f t="shared" si="1"/>
        <v>1777.4534999999998</v>
      </c>
      <c r="F26" s="26">
        <v>1780</v>
      </c>
      <c r="G26" s="27"/>
    </row>
    <row r="27" spans="1:7" ht="15.75">
      <c r="A27" s="20">
        <v>24</v>
      </c>
      <c r="B27" s="24" t="s">
        <v>31</v>
      </c>
      <c r="C27" s="25">
        <v>7741.13</v>
      </c>
      <c r="D27" s="22">
        <f t="shared" si="0"/>
        <v>7741.13</v>
      </c>
      <c r="E27" s="22">
        <f t="shared" si="1"/>
        <v>6734.7831</v>
      </c>
      <c r="F27" s="26">
        <v>6740</v>
      </c>
      <c r="G27" s="27"/>
    </row>
    <row r="28" spans="1:7" ht="15.75">
      <c r="A28" s="20">
        <v>25</v>
      </c>
      <c r="B28" s="24" t="s">
        <v>32</v>
      </c>
      <c r="C28" s="25">
        <v>2000</v>
      </c>
      <c r="D28" s="22">
        <f t="shared" si="0"/>
        <v>2000</v>
      </c>
      <c r="E28" s="22">
        <f t="shared" si="1"/>
        <v>1740</v>
      </c>
      <c r="F28" s="26">
        <v>1740</v>
      </c>
      <c r="G28" s="27"/>
    </row>
    <row r="29" spans="1:7" ht="15.75">
      <c r="A29" s="20">
        <v>26</v>
      </c>
      <c r="B29" s="24" t="s">
        <v>33</v>
      </c>
      <c r="C29" s="25">
        <v>2211.87</v>
      </c>
      <c r="D29" s="22">
        <f t="shared" si="0"/>
        <v>2211.87</v>
      </c>
      <c r="E29" s="22">
        <f t="shared" si="1"/>
        <v>1924.3268999999998</v>
      </c>
      <c r="F29" s="26">
        <v>1920</v>
      </c>
      <c r="G29" s="27"/>
    </row>
    <row r="30" spans="1:7" ht="15.75">
      <c r="A30" s="20">
        <v>27</v>
      </c>
      <c r="B30" s="24" t="s">
        <v>34</v>
      </c>
      <c r="C30" s="25">
        <v>146.64</v>
      </c>
      <c r="D30" s="22">
        <f t="shared" si="0"/>
        <v>146.64</v>
      </c>
      <c r="E30" s="22">
        <f t="shared" si="1"/>
        <v>127.57679999999999</v>
      </c>
      <c r="F30" s="26">
        <v>130</v>
      </c>
      <c r="G30" s="27"/>
    </row>
    <row r="31" spans="1:7" ht="15.75">
      <c r="A31" s="20">
        <v>28</v>
      </c>
      <c r="B31" s="24" t="s">
        <v>61</v>
      </c>
      <c r="C31" s="25">
        <v>5610</v>
      </c>
      <c r="D31" s="22">
        <f t="shared" si="0"/>
        <v>5610</v>
      </c>
      <c r="E31" s="22">
        <f t="shared" si="1"/>
        <v>4880.7</v>
      </c>
      <c r="F31" s="26">
        <v>4880</v>
      </c>
      <c r="G31" s="27"/>
    </row>
    <row r="32" spans="1:7" ht="15.75">
      <c r="A32" s="20">
        <v>29</v>
      </c>
      <c r="B32" s="24" t="s">
        <v>35</v>
      </c>
      <c r="C32" s="25">
        <v>293.28</v>
      </c>
      <c r="D32" s="22">
        <f t="shared" si="0"/>
        <v>293.28</v>
      </c>
      <c r="E32" s="22">
        <f t="shared" si="1"/>
        <v>255.15359999999998</v>
      </c>
      <c r="F32" s="26">
        <v>260</v>
      </c>
      <c r="G32" s="27"/>
    </row>
    <row r="33" spans="1:7" ht="15.75">
      <c r="A33" s="20">
        <v>30</v>
      </c>
      <c r="B33" s="24" t="s">
        <v>36</v>
      </c>
      <c r="C33" s="25">
        <v>29885.1</v>
      </c>
      <c r="D33" s="22">
        <f t="shared" si="0"/>
        <v>29885.1</v>
      </c>
      <c r="E33" s="22">
        <f t="shared" si="1"/>
        <v>26000.037</v>
      </c>
      <c r="F33" s="26">
        <v>26000</v>
      </c>
      <c r="G33" s="17"/>
    </row>
    <row r="34" spans="1:7" ht="15.75">
      <c r="A34" s="20">
        <v>31</v>
      </c>
      <c r="B34" s="24" t="s">
        <v>37</v>
      </c>
      <c r="C34" s="25">
        <v>2809</v>
      </c>
      <c r="D34" s="22">
        <f t="shared" si="0"/>
        <v>2809</v>
      </c>
      <c r="E34" s="22">
        <f t="shared" si="1"/>
        <v>2443.83</v>
      </c>
      <c r="F34" s="26">
        <v>2450</v>
      </c>
      <c r="G34" s="17"/>
    </row>
    <row r="35" spans="1:7" ht="15.75">
      <c r="A35" s="20">
        <v>32</v>
      </c>
      <c r="B35" s="24" t="s">
        <v>62</v>
      </c>
      <c r="C35" s="25">
        <v>7204.97</v>
      </c>
      <c r="D35" s="22">
        <f t="shared" si="0"/>
        <v>7204.97</v>
      </c>
      <c r="E35" s="22">
        <f t="shared" si="1"/>
        <v>6268.3239</v>
      </c>
      <c r="F35" s="26">
        <v>6270</v>
      </c>
      <c r="G35" s="17"/>
    </row>
    <row r="36" spans="1:7" ht="12.75">
      <c r="A36" s="17"/>
      <c r="B36" s="17"/>
      <c r="C36" s="29">
        <f>SUM(C4:C35)</f>
        <v>160086.25</v>
      </c>
      <c r="D36" s="17"/>
      <c r="E36" s="30">
        <f>SUM(E4:E35)</f>
        <v>139275.03749999998</v>
      </c>
      <c r="F36" s="31">
        <f>SUM(F4:F35)</f>
        <v>139315</v>
      </c>
      <c r="G36" s="17"/>
    </row>
    <row r="37" spans="1:7" ht="15.75">
      <c r="A37" s="17"/>
      <c r="B37" s="17"/>
      <c r="C37" s="17"/>
      <c r="D37" s="32"/>
      <c r="E37" s="32"/>
      <c r="F37" s="33">
        <f>SUM(F4:F35)</f>
        <v>139315</v>
      </c>
      <c r="G37" s="30">
        <f>F37/0.87</f>
        <v>160132.183908046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3.75390625" style="0" customWidth="1"/>
  </cols>
  <sheetData>
    <row r="1" spans="1:7" ht="20.25">
      <c r="A1" s="137" t="s">
        <v>49</v>
      </c>
      <c r="B1" s="138"/>
      <c r="C1" s="139"/>
      <c r="D1" s="139"/>
      <c r="E1" s="139"/>
      <c r="F1" s="139"/>
      <c r="G1" s="17"/>
    </row>
    <row r="2" spans="1:7" ht="18.75">
      <c r="A2" s="140" t="s">
        <v>206</v>
      </c>
      <c r="B2" s="140"/>
      <c r="C2" s="140"/>
      <c r="D2" s="140"/>
      <c r="E2" s="140"/>
      <c r="F2" s="140"/>
      <c r="G2" s="1"/>
    </row>
    <row r="3" spans="1:7" ht="18.75">
      <c r="A3" s="3" t="s">
        <v>39</v>
      </c>
      <c r="B3" s="3" t="s">
        <v>50</v>
      </c>
      <c r="C3" s="3" t="s">
        <v>51</v>
      </c>
      <c r="D3" s="3" t="s">
        <v>52</v>
      </c>
      <c r="E3" s="18">
        <v>-0.13</v>
      </c>
      <c r="F3" s="18" t="s">
        <v>10</v>
      </c>
      <c r="G3" s="1"/>
    </row>
    <row r="4" spans="1:7" ht="18.75">
      <c r="A4" s="19">
        <v>1</v>
      </c>
      <c r="B4" s="20" t="s">
        <v>53</v>
      </c>
      <c r="C4" s="21">
        <v>2043.05</v>
      </c>
      <c r="D4" s="22">
        <f aca="true" t="shared" si="0" ref="D4:D38">SUM(C4:C4)</f>
        <v>2043.05</v>
      </c>
      <c r="E4" s="22">
        <f aca="true" t="shared" si="1" ref="E4:E38">D4*0.87</f>
        <v>1777.4534999999998</v>
      </c>
      <c r="F4" s="23">
        <v>1780</v>
      </c>
      <c r="G4" s="1"/>
    </row>
    <row r="5" spans="1:7" ht="15.75">
      <c r="A5" s="20">
        <v>2</v>
      </c>
      <c r="B5" s="24" t="s">
        <v>15</v>
      </c>
      <c r="C5" s="25">
        <v>1759.65</v>
      </c>
      <c r="D5" s="22">
        <f t="shared" si="0"/>
        <v>1759.65</v>
      </c>
      <c r="E5" s="22">
        <f t="shared" si="1"/>
        <v>1530.8955</v>
      </c>
      <c r="F5" s="26">
        <v>1530</v>
      </c>
      <c r="G5" s="27"/>
    </row>
    <row r="6" spans="1:7" ht="15.75">
      <c r="A6" s="20">
        <v>3</v>
      </c>
      <c r="B6" s="28" t="s">
        <v>16</v>
      </c>
      <c r="C6" s="25">
        <v>586.55</v>
      </c>
      <c r="D6" s="22">
        <f t="shared" si="0"/>
        <v>586.55</v>
      </c>
      <c r="E6" s="22">
        <f t="shared" si="1"/>
        <v>510.29849999999993</v>
      </c>
      <c r="F6" s="26">
        <v>500</v>
      </c>
      <c r="G6" s="27"/>
    </row>
    <row r="7" spans="1:7" ht="15.75">
      <c r="A7" s="20">
        <v>4</v>
      </c>
      <c r="B7" s="24" t="s">
        <v>17</v>
      </c>
      <c r="C7" s="25">
        <v>1759.65</v>
      </c>
      <c r="D7" s="22">
        <f t="shared" si="0"/>
        <v>1759.65</v>
      </c>
      <c r="E7" s="22">
        <f t="shared" si="1"/>
        <v>1530.8955</v>
      </c>
      <c r="F7" s="26">
        <v>1530</v>
      </c>
      <c r="G7" s="27"/>
    </row>
    <row r="8" spans="1:7" ht="15.75">
      <c r="A8" s="20">
        <v>5</v>
      </c>
      <c r="B8" s="24" t="s">
        <v>12</v>
      </c>
      <c r="C8" s="25">
        <v>22200</v>
      </c>
      <c r="D8" s="22">
        <f t="shared" si="0"/>
        <v>22200</v>
      </c>
      <c r="E8" s="22">
        <f t="shared" si="1"/>
        <v>19314</v>
      </c>
      <c r="F8" s="26">
        <v>19315</v>
      </c>
      <c r="G8" s="27"/>
    </row>
    <row r="9" spans="1:7" ht="15.75">
      <c r="A9" s="20">
        <v>6</v>
      </c>
      <c r="B9" s="24" t="s">
        <v>18</v>
      </c>
      <c r="C9" s="25">
        <v>1539.7</v>
      </c>
      <c r="D9" s="22">
        <f t="shared" si="0"/>
        <v>1539.7</v>
      </c>
      <c r="E9" s="22">
        <f t="shared" si="1"/>
        <v>1339.539</v>
      </c>
      <c r="F9" s="26">
        <v>1340</v>
      </c>
      <c r="G9" s="27"/>
    </row>
    <row r="10" spans="1:7" ht="15.75">
      <c r="A10" s="20">
        <v>7</v>
      </c>
      <c r="B10" s="28" t="s">
        <v>19</v>
      </c>
      <c r="C10" s="25">
        <v>2346.2</v>
      </c>
      <c r="D10" s="22">
        <f t="shared" si="0"/>
        <v>2346.2</v>
      </c>
      <c r="E10" s="22">
        <f t="shared" si="1"/>
        <v>2041.1939999999997</v>
      </c>
      <c r="F10" s="26">
        <v>2050</v>
      </c>
      <c r="G10" s="27"/>
    </row>
    <row r="11" spans="1:7" ht="15.75">
      <c r="A11" s="20">
        <v>8</v>
      </c>
      <c r="B11" s="24" t="s">
        <v>20</v>
      </c>
      <c r="C11" s="25">
        <v>2052.93</v>
      </c>
      <c r="D11" s="22">
        <f t="shared" si="0"/>
        <v>2052.93</v>
      </c>
      <c r="E11" s="22">
        <f t="shared" si="1"/>
        <v>1786.0491</v>
      </c>
      <c r="F11" s="26">
        <v>1790</v>
      </c>
      <c r="G11" s="27"/>
    </row>
    <row r="12" spans="1:7" ht="15.75">
      <c r="A12" s="20">
        <v>9</v>
      </c>
      <c r="B12" s="24" t="s">
        <v>21</v>
      </c>
      <c r="C12" s="25">
        <v>586.55</v>
      </c>
      <c r="D12" s="22">
        <f t="shared" si="0"/>
        <v>586.55</v>
      </c>
      <c r="E12" s="22">
        <f t="shared" si="1"/>
        <v>510.29849999999993</v>
      </c>
      <c r="F12" s="26">
        <v>500</v>
      </c>
      <c r="G12" s="27"/>
    </row>
    <row r="13" spans="1:7" ht="15.75">
      <c r="A13" s="20">
        <v>10</v>
      </c>
      <c r="B13" s="24" t="s">
        <v>22</v>
      </c>
      <c r="C13" s="25">
        <v>4545.77</v>
      </c>
      <c r="D13" s="22">
        <f t="shared" si="0"/>
        <v>4545.77</v>
      </c>
      <c r="E13" s="22">
        <f t="shared" si="1"/>
        <v>3954.8199000000004</v>
      </c>
      <c r="F13" s="26">
        <v>4000</v>
      </c>
      <c r="G13" s="27"/>
    </row>
    <row r="14" spans="1:7" ht="15.75">
      <c r="A14" s="20">
        <v>11</v>
      </c>
      <c r="B14" s="24" t="s">
        <v>38</v>
      </c>
      <c r="C14" s="25">
        <v>1407.72</v>
      </c>
      <c r="D14" s="22">
        <f t="shared" si="0"/>
        <v>1407.72</v>
      </c>
      <c r="E14" s="22">
        <f t="shared" si="1"/>
        <v>1224.7164</v>
      </c>
      <c r="F14" s="22">
        <v>1250</v>
      </c>
      <c r="G14" s="27"/>
    </row>
    <row r="15" spans="1:7" ht="15.75">
      <c r="A15" s="20">
        <v>12</v>
      </c>
      <c r="B15" s="24" t="s">
        <v>54</v>
      </c>
      <c r="C15" s="25">
        <v>2043.05</v>
      </c>
      <c r="D15" s="22">
        <f t="shared" si="0"/>
        <v>2043.05</v>
      </c>
      <c r="E15" s="22">
        <f t="shared" si="1"/>
        <v>1777.4534999999998</v>
      </c>
      <c r="F15" s="26">
        <v>1780</v>
      </c>
      <c r="G15" s="27"/>
    </row>
    <row r="16" spans="1:7" ht="15.75">
      <c r="A16" s="20">
        <v>14</v>
      </c>
      <c r="B16" s="24" t="s">
        <v>24</v>
      </c>
      <c r="C16" s="25">
        <v>5990.79</v>
      </c>
      <c r="D16" s="22">
        <f t="shared" si="0"/>
        <v>5990.79</v>
      </c>
      <c r="E16" s="22">
        <f t="shared" si="1"/>
        <v>5211.9873</v>
      </c>
      <c r="F16" s="26">
        <v>5210</v>
      </c>
      <c r="G16" s="27"/>
    </row>
    <row r="17" spans="1:7" ht="15.75">
      <c r="A17" s="20">
        <v>15</v>
      </c>
      <c r="B17" s="24" t="s">
        <v>25</v>
      </c>
      <c r="C17" s="25">
        <v>10689.7</v>
      </c>
      <c r="D17" s="22">
        <f t="shared" si="0"/>
        <v>10689.7</v>
      </c>
      <c r="E17" s="22">
        <f t="shared" si="1"/>
        <v>9300.039</v>
      </c>
      <c r="F17" s="26">
        <v>9300</v>
      </c>
      <c r="G17" s="27"/>
    </row>
    <row r="18" spans="1:7" ht="15.75">
      <c r="A18" s="20">
        <v>16</v>
      </c>
      <c r="B18" s="24" t="s">
        <v>55</v>
      </c>
      <c r="C18" s="25">
        <v>3051.22</v>
      </c>
      <c r="D18" s="22">
        <f t="shared" si="0"/>
        <v>3051.22</v>
      </c>
      <c r="E18" s="22">
        <f t="shared" si="1"/>
        <v>2654.5613999999996</v>
      </c>
      <c r="F18" s="26">
        <v>2700</v>
      </c>
      <c r="G18" s="27"/>
    </row>
    <row r="19" spans="1:7" ht="15.75">
      <c r="A19" s="20">
        <v>17</v>
      </c>
      <c r="B19" s="24" t="s">
        <v>56</v>
      </c>
      <c r="C19" s="25">
        <v>2538.43</v>
      </c>
      <c r="D19" s="22">
        <f t="shared" si="0"/>
        <v>2538.43</v>
      </c>
      <c r="E19" s="22">
        <f t="shared" si="1"/>
        <v>2208.4341</v>
      </c>
      <c r="F19" s="26">
        <v>2210</v>
      </c>
      <c r="G19" s="27"/>
    </row>
    <row r="20" spans="1:7" ht="15.75">
      <c r="A20" s="20">
        <v>18</v>
      </c>
      <c r="B20" s="24" t="s">
        <v>57</v>
      </c>
      <c r="C20" s="25">
        <v>4597.7</v>
      </c>
      <c r="D20" s="22">
        <f t="shared" si="0"/>
        <v>4597.7</v>
      </c>
      <c r="E20" s="22">
        <f t="shared" si="1"/>
        <v>3999.999</v>
      </c>
      <c r="F20" s="26">
        <v>4000</v>
      </c>
      <c r="G20" s="27"/>
    </row>
    <row r="21" spans="1:7" ht="15.75">
      <c r="A21" s="20">
        <v>19</v>
      </c>
      <c r="B21" s="24" t="s">
        <v>27</v>
      </c>
      <c r="C21" s="25">
        <v>4576.75</v>
      </c>
      <c r="D21" s="22">
        <f t="shared" si="0"/>
        <v>4576.75</v>
      </c>
      <c r="E21" s="22">
        <f t="shared" si="1"/>
        <v>3981.7725</v>
      </c>
      <c r="F21" s="26">
        <v>4000</v>
      </c>
      <c r="G21" s="27"/>
    </row>
    <row r="22" spans="1:7" ht="15.75">
      <c r="A22" s="20">
        <v>20</v>
      </c>
      <c r="B22" s="24" t="s">
        <v>28</v>
      </c>
      <c r="C22" s="25">
        <v>20394.01</v>
      </c>
      <c r="D22" s="22">
        <f t="shared" si="0"/>
        <v>20394.01</v>
      </c>
      <c r="E22" s="22">
        <f t="shared" si="1"/>
        <v>17742.788699999997</v>
      </c>
      <c r="F22" s="26">
        <v>17800</v>
      </c>
      <c r="G22" s="27"/>
    </row>
    <row r="23" spans="1:7" ht="15.75">
      <c r="A23" s="20">
        <v>21</v>
      </c>
      <c r="B23" s="24" t="s">
        <v>58</v>
      </c>
      <c r="C23" s="25">
        <v>2346.2</v>
      </c>
      <c r="D23" s="22">
        <f t="shared" si="0"/>
        <v>2346.2</v>
      </c>
      <c r="E23" s="22">
        <f t="shared" si="1"/>
        <v>2041.1939999999997</v>
      </c>
      <c r="F23" s="26">
        <v>2050</v>
      </c>
      <c r="G23" s="27"/>
    </row>
    <row r="24" spans="1:7" ht="15.75">
      <c r="A24" s="20">
        <v>22</v>
      </c>
      <c r="B24" s="24" t="s">
        <v>59</v>
      </c>
      <c r="C24" s="25">
        <v>2357.12</v>
      </c>
      <c r="D24" s="22">
        <f t="shared" si="0"/>
        <v>2357.12</v>
      </c>
      <c r="E24" s="22">
        <f t="shared" si="1"/>
        <v>2050.6944</v>
      </c>
      <c r="F24" s="26">
        <v>2050</v>
      </c>
      <c r="G24" s="27"/>
    </row>
    <row r="25" spans="1:7" ht="15.75">
      <c r="A25" s="20">
        <v>23</v>
      </c>
      <c r="B25" s="24" t="s">
        <v>29</v>
      </c>
      <c r="C25" s="25">
        <v>1957.37</v>
      </c>
      <c r="D25" s="22">
        <f t="shared" si="0"/>
        <v>1957.37</v>
      </c>
      <c r="E25" s="22">
        <f t="shared" si="1"/>
        <v>1702.9118999999998</v>
      </c>
      <c r="F25" s="26">
        <v>1700</v>
      </c>
      <c r="G25" s="27"/>
    </row>
    <row r="26" spans="1:7" ht="15.75">
      <c r="A26" s="20">
        <v>24</v>
      </c>
      <c r="B26" s="24" t="s">
        <v>30</v>
      </c>
      <c r="C26" s="25">
        <v>1613.02</v>
      </c>
      <c r="D26" s="22">
        <f t="shared" si="0"/>
        <v>1613.02</v>
      </c>
      <c r="E26" s="22">
        <f t="shared" si="1"/>
        <v>1403.3274</v>
      </c>
      <c r="F26" s="26">
        <v>1400</v>
      </c>
      <c r="G26" s="27"/>
    </row>
    <row r="27" spans="1:7" ht="15.75">
      <c r="A27" s="20">
        <v>25</v>
      </c>
      <c r="B27" s="24" t="s">
        <v>60</v>
      </c>
      <c r="C27" s="25">
        <v>2043.05</v>
      </c>
      <c r="D27" s="22">
        <f t="shared" si="0"/>
        <v>2043.05</v>
      </c>
      <c r="E27" s="22">
        <f t="shared" si="1"/>
        <v>1777.4534999999998</v>
      </c>
      <c r="F27" s="26">
        <v>1780</v>
      </c>
      <c r="G27" s="27"/>
    </row>
    <row r="28" spans="1:7" ht="15.75">
      <c r="A28" s="20">
        <v>26</v>
      </c>
      <c r="B28" s="24" t="s">
        <v>31</v>
      </c>
      <c r="C28" s="25">
        <v>7741.13</v>
      </c>
      <c r="D28" s="22">
        <f t="shared" si="0"/>
        <v>7741.13</v>
      </c>
      <c r="E28" s="22">
        <f t="shared" si="1"/>
        <v>6734.7831</v>
      </c>
      <c r="F28" s="26">
        <v>6740</v>
      </c>
      <c r="G28" s="27"/>
    </row>
    <row r="29" spans="1:7" ht="15.75">
      <c r="A29" s="20">
        <v>27</v>
      </c>
      <c r="B29" s="24" t="s">
        <v>32</v>
      </c>
      <c r="C29" s="25">
        <v>2000</v>
      </c>
      <c r="D29" s="22">
        <f t="shared" si="0"/>
        <v>2000</v>
      </c>
      <c r="E29" s="22">
        <f t="shared" si="1"/>
        <v>1740</v>
      </c>
      <c r="F29" s="26">
        <v>1740</v>
      </c>
      <c r="G29" s="27"/>
    </row>
    <row r="30" spans="1:7" ht="15.75">
      <c r="A30" s="20">
        <v>28</v>
      </c>
      <c r="B30" s="24" t="s">
        <v>33</v>
      </c>
      <c r="C30" s="25">
        <v>2211.87</v>
      </c>
      <c r="D30" s="22">
        <f t="shared" si="0"/>
        <v>2211.87</v>
      </c>
      <c r="E30" s="22">
        <f t="shared" si="1"/>
        <v>1924.3268999999998</v>
      </c>
      <c r="F30" s="26">
        <v>1920</v>
      </c>
      <c r="G30" s="27"/>
    </row>
    <row r="31" spans="1:7" ht="15.75">
      <c r="A31" s="20">
        <v>29</v>
      </c>
      <c r="B31" s="24" t="s">
        <v>162</v>
      </c>
      <c r="C31" s="25">
        <v>9636.23</v>
      </c>
      <c r="D31" s="22">
        <f t="shared" si="0"/>
        <v>9636.23</v>
      </c>
      <c r="E31" s="22">
        <f t="shared" si="1"/>
        <v>8383.5201</v>
      </c>
      <c r="F31" s="26">
        <v>8400</v>
      </c>
      <c r="G31" s="27"/>
    </row>
    <row r="32" spans="1:7" ht="15.75">
      <c r="A32" s="20">
        <v>30</v>
      </c>
      <c r="B32" s="24" t="s">
        <v>34</v>
      </c>
      <c r="C32" s="25">
        <v>146.64</v>
      </c>
      <c r="D32" s="22">
        <f t="shared" si="0"/>
        <v>146.64</v>
      </c>
      <c r="E32" s="22">
        <f t="shared" si="1"/>
        <v>127.57679999999999</v>
      </c>
      <c r="F32" s="26">
        <v>130</v>
      </c>
      <c r="G32" s="27"/>
    </row>
    <row r="33" spans="1:7" ht="15.75">
      <c r="A33" s="20">
        <v>31</v>
      </c>
      <c r="B33" s="24" t="s">
        <v>170</v>
      </c>
      <c r="C33" s="25">
        <v>1210.78</v>
      </c>
      <c r="D33" s="22">
        <f t="shared" si="0"/>
        <v>1210.78</v>
      </c>
      <c r="E33" s="22">
        <f t="shared" si="1"/>
        <v>1053.3786</v>
      </c>
      <c r="F33" s="26">
        <v>1050</v>
      </c>
      <c r="G33" s="27"/>
    </row>
    <row r="34" spans="1:7" ht="15.75">
      <c r="A34" s="20">
        <v>32</v>
      </c>
      <c r="B34" s="24" t="s">
        <v>61</v>
      </c>
      <c r="C34" s="25">
        <v>5610</v>
      </c>
      <c r="D34" s="22">
        <f t="shared" si="0"/>
        <v>5610</v>
      </c>
      <c r="E34" s="22">
        <f t="shared" si="1"/>
        <v>4880.7</v>
      </c>
      <c r="F34" s="26">
        <v>4880</v>
      </c>
      <c r="G34" s="27"/>
    </row>
    <row r="35" spans="1:7" ht="15.75">
      <c r="A35" s="20">
        <v>33</v>
      </c>
      <c r="B35" s="24" t="s">
        <v>35</v>
      </c>
      <c r="C35" s="25">
        <v>293.28</v>
      </c>
      <c r="D35" s="22">
        <f t="shared" si="0"/>
        <v>293.28</v>
      </c>
      <c r="E35" s="22">
        <f t="shared" si="1"/>
        <v>255.15359999999998</v>
      </c>
      <c r="F35" s="26">
        <v>260</v>
      </c>
      <c r="G35" s="27"/>
    </row>
    <row r="36" spans="1:7" ht="15.75">
      <c r="A36" s="20">
        <v>34</v>
      </c>
      <c r="B36" s="24" t="s">
        <v>36</v>
      </c>
      <c r="C36" s="25">
        <v>29885.1</v>
      </c>
      <c r="D36" s="22">
        <f t="shared" si="0"/>
        <v>29885.1</v>
      </c>
      <c r="E36" s="22">
        <f t="shared" si="1"/>
        <v>26000.037</v>
      </c>
      <c r="F36" s="26">
        <v>26000</v>
      </c>
      <c r="G36" s="17"/>
    </row>
    <row r="37" spans="1:7" ht="15.75">
      <c r="A37" s="20">
        <v>35</v>
      </c>
      <c r="B37" s="24" t="s">
        <v>37</v>
      </c>
      <c r="C37" s="25">
        <v>2809</v>
      </c>
      <c r="D37" s="22">
        <f t="shared" si="0"/>
        <v>2809</v>
      </c>
      <c r="E37" s="22">
        <f t="shared" si="1"/>
        <v>2443.83</v>
      </c>
      <c r="F37" s="26">
        <v>2450</v>
      </c>
      <c r="G37" s="17"/>
    </row>
    <row r="38" spans="1:7" ht="15.75">
      <c r="A38" s="20">
        <v>36</v>
      </c>
      <c r="B38" s="24" t="s">
        <v>62</v>
      </c>
      <c r="C38" s="25">
        <v>2401.66</v>
      </c>
      <c r="D38" s="22">
        <f t="shared" si="0"/>
        <v>2401.66</v>
      </c>
      <c r="E38" s="22">
        <f t="shared" si="1"/>
        <v>2089.4442</v>
      </c>
      <c r="F38" s="26">
        <v>6270</v>
      </c>
      <c r="G38" s="17"/>
    </row>
    <row r="39" spans="1:7" ht="12.75">
      <c r="A39" s="17"/>
      <c r="B39" s="17"/>
      <c r="C39" s="29">
        <f>SUM(C4:C38)</f>
        <v>168971.87000000002</v>
      </c>
      <c r="D39" s="17"/>
      <c r="E39" s="30">
        <f>SUM(E4:E38)</f>
        <v>147005.52689999997</v>
      </c>
      <c r="F39" s="31">
        <f>SUM(F4:F38)</f>
        <v>151405</v>
      </c>
      <c r="G39" s="17"/>
    </row>
    <row r="40" spans="1:7" ht="15.75">
      <c r="A40" s="17"/>
      <c r="B40" s="17"/>
      <c r="C40" s="17"/>
      <c r="D40" s="32"/>
      <c r="E40" s="32"/>
      <c r="F40" s="33">
        <f>SUM(F4:F38)</f>
        <v>151405</v>
      </c>
      <c r="G40" s="30">
        <f>F40/0.87</f>
        <v>174028.7356321839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Молев</dc:creator>
  <cp:keywords/>
  <dc:description/>
  <cp:lastModifiedBy>мгпгл_01</cp:lastModifiedBy>
  <cp:lastPrinted>2012-05-31T10:17:20Z</cp:lastPrinted>
  <dcterms:created xsi:type="dcterms:W3CDTF">2009-04-28T16:20:04Z</dcterms:created>
  <dcterms:modified xsi:type="dcterms:W3CDTF">2012-10-04T14:13:09Z</dcterms:modified>
  <cp:category/>
  <cp:version/>
  <cp:contentType/>
  <cp:contentStatus/>
</cp:coreProperties>
</file>